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PC005\Desktop\"/>
    </mc:Choice>
  </mc:AlternateContent>
  <bookViews>
    <workbookView xWindow="0" yWindow="0" windowWidth="15375" windowHeight="83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U88" i="11" l="1"/>
  <c r="AP88" i="11"/>
  <c r="AA70" i="11"/>
  <c r="AF70" i="11" s="1"/>
  <c r="AA71" i="11"/>
  <c r="AF71" i="11" s="1"/>
  <c r="AF72" i="11"/>
  <c r="AA73" i="11"/>
  <c r="AF73" i="11" s="1"/>
  <c r="AA74" i="11"/>
  <c r="AA75" i="11"/>
  <c r="AF75" i="11" s="1"/>
  <c r="AA76" i="11"/>
  <c r="AF76" i="11" s="1"/>
  <c r="AA69" i="11"/>
  <c r="AF69" i="11" s="1"/>
  <c r="AA68" i="11"/>
  <c r="AF68" i="11" s="1"/>
  <c r="AF88" i="11" s="1"/>
  <c r="AA31" i="11"/>
  <c r="AA32" i="11"/>
  <c r="AA33" i="11"/>
  <c r="AA30" i="11"/>
  <c r="AA28" i="11"/>
  <c r="Q7" i="11" l="1"/>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W34" i="9" s="1"/>
  <c r="BW35" i="9" s="1"/>
  <c r="BW36" i="9" s="1"/>
  <c r="BW37" i="9" s="1"/>
  <c r="BW38" i="9" s="1"/>
  <c r="BW39" i="9" s="1"/>
  <c r="BW40" i="9" s="1"/>
  <c r="BW41" i="9" s="1"/>
  <c r="BW42" i="9" s="1"/>
</calcChain>
</file>

<file path=xl/sharedStrings.xml><?xml version="1.0" encoding="utf-8"?>
<sst xmlns="http://schemas.openxmlformats.org/spreadsheetml/2006/main" count="1073" uniqueCount="544">
  <si>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</si>
  <si>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</si>
  <si>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</si>
  <si>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</si>
  <si>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</si>
  <si>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</si>
  <si>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</si>
  <si>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</si>
  <si>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</si>
  <si>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</si>
  <si>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</si>
  <si>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</si>
  <si>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</si>
  <si>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</si>
  <si>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</si>
  <si>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</si>
  <si>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</si>
  <si>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</si>
  <si>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</si>
  <si>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</si>
  <si>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</si>
  <si>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</si>
  <si>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</si>
  <si>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</si>
  <si>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</si>
  <si>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</si>
  <si>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</si>
  <si>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</si>
  <si>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</si>
  <si>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</si>
  <si>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</si>
  <si>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</si>
  <si>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</si>
  <si>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</si>
  <si>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</si>
  <si>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</si>
  <si>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</si>
  <si>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</si>
  <si>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</si>
  <si>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</si>
  <si>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</si>
  <si>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</si>
  <si>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</si>
  <si>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</si>
  <si>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</si>
  <si>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</si>
  <si>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</si>
  <si>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</si>
  <si>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</si>
  <si>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</si>
  <si>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</si>
  <si>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</si>
  <si>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</si>
  <si>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</si>
  <si>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</si>
  <si>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</si>
  <si>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</si>
  <si>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</si>
  <si>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</si>
  <si>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</si>
  <si>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</si>
  <si>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</si>
  <si>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</si>
  <si>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</si>
  <si>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</si>
  <si>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</si>
  <si>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</si>
  <si>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</si>
  <si>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</si>
  <si>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</si>
  <si>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</si>
  <si>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</si>
  <si>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</si>
  <si>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</si>
  <si>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</si>
  <si>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</si>
  <si>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</si>
  <si>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</si>
  <si>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</si>
  <si>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</si>
  <si>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</si>
  <si>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</si>
  <si>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古座川町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</si>
  <si>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</si>
  <si>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</si>
  <si>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</si>
  <si>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</si>
  <si>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</si>
  <si>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</si>
  <si>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</si>
  <si>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</si>
  <si>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</si>
  <si>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</si>
  <si>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</si>
  <si>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</si>
  <si>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</si>
  <si>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</si>
  <si>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</si>
  <si>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</si>
  <si>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</si>
  <si>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</si>
  <si>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</si>
  <si>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</si>
  <si>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</si>
  <si>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</si>
  <si>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</si>
  <si>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</si>
  <si>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</si>
  <si>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</si>
  <si>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</si>
  <si>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</si>
  <si>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</si>
  <si>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</si>
  <si>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</si>
  <si>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</si>
  <si>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</si>
  <si>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</si>
  <si>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</si>
  <si>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</si>
  <si>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</si>
  <si>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</si>
  <si>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</si>
  <si>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</si>
  <si>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</si>
  <si>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</si>
  <si>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</si>
  <si>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</si>
  <si>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</si>
  <si>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</si>
  <si>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</si>
  <si>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</si>
  <si>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</si>
  <si>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</si>
  <si>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</si>
  <si>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</si>
  <si>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</si>
  <si>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</si>
  <si>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</si>
  <si>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</si>
  <si>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</si>
  <si>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</si>
  <si>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</si>
  <si>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</si>
  <si>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</si>
  <si>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</si>
  <si>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</si>
  <si>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</si>
  <si>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</si>
  <si>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</si>
  <si>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</si>
  <si>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</si>
  <si>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</si>
  <si>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</si>
  <si>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</si>
  <si>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</si>
  <si>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</si>
  <si>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</si>
  <si>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</si>
  <si>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</si>
  <si>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</si>
  <si>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</si>
  <si>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</si>
  <si>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</si>
  <si>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</si>
  <si>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</si>
  <si>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</si>
  <si>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</si>
  <si>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</si>
  <si>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</si>
  <si>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</si>
  <si>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</si>
  <si>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</si>
  <si>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</si>
  <si>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</si>
  <si>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</si>
  <si>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</si>
  <si>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</si>
  <si>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</si>
  <si>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</si>
  <si>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</si>
  <si>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</si>
  <si>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</si>
  <si>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</si>
  <si>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</si>
  <si>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</si>
  <si>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</si>
  <si>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</si>
  <si>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</si>
  <si>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</si>
  <si>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</si>
  <si>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</si>
  <si>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</si>
  <si>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</si>
  <si>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</si>
  <si>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</si>
  <si>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</si>
  <si>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和歌山県古座川町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</si>
  <si>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</si>
  <si>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</si>
  <si>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</si>
  <si>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</si>
  <si>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</si>
  <si>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</si>
  <si>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</si>
  <si>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</si>
  <si>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</si>
  <si>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</si>
  <si>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</si>
  <si>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</si>
  <si>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</si>
  <si>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</si>
  <si>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</si>
  <si>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</si>
  <si>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</si>
  <si>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</si>
  <si>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</si>
  <si>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</si>
  <si>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</si>
  <si>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</si>
  <si>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</si>
  <si>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</si>
  <si>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</si>
  <si>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</si>
  <si>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</si>
  <si>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</si>
  <si>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</si>
  <si>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</si>
  <si>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</si>
  <si>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</si>
  <si>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</si>
  <si>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</si>
  <si>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</si>
  <si>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</si>
  <si>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</si>
  <si>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</si>
  <si>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</si>
  <si>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</si>
  <si>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</si>
  <si>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</si>
  <si>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</si>
  <si>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</si>
  <si>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</si>
  <si>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</si>
  <si>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</si>
  <si>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</si>
  <si>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</si>
  <si>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</si>
  <si>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</si>
  <si>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</si>
  <si>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</si>
  <si>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</si>
  <si>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</si>
  <si>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</si>
  <si>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</si>
  <si>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</si>
  <si>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</si>
  <si>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</si>
  <si>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</si>
  <si>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</si>
  <si>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</si>
  <si>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</si>
  <si>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</si>
  <si>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</si>
  <si>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</si>
  <si>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</si>
  <si>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</si>
  <si>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</si>
  <si>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</si>
  <si>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</si>
  <si>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</si>
  <si>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</si>
  <si>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</si>
  <si>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</si>
  <si>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</si>
  <si>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</si>
  <si>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</si>
  <si>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</si>
  <si>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</si>
  <si>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</si>
  <si>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</si>
  <si>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</si>
  <si>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</si>
  <si>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</si>
  <si>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</si>
  <si>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</si>
  <si>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</si>
  <si>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</si>
  <si>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</si>
  <si>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</si>
  <si>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</si>
  <si>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</si>
  <si>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</si>
  <si>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</si>
  <si>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</si>
  <si>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</si>
  <si>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</si>
  <si>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</si>
  <si>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</si>
  <si>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</si>
  <si>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</si>
  <si>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</si>
  <si>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</si>
  <si>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</si>
  <si>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</si>
  <si>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</si>
  <si>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</si>
  <si>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</si>
  <si>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</si>
  <si>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</si>
  <si>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</si>
  <si>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</si>
  <si>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</si>
  <si>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</si>
  <si>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</si>
  <si>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</si>
  <si>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</si>
  <si>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</si>
  <si>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</si>
  <si>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</si>
  <si>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</si>
  <si>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</si>
  <si>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</si>
  <si>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</si>
  <si>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</si>
  <si>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</si>
  <si>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</si>
  <si>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</si>
  <si>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</si>
  <si>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</si>
  <si>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</si>
  <si>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</si>
  <si>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</si>
  <si>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</si>
  <si>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</si>
  <si>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</si>
  <si>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</si>
  <si>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</si>
  <si>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</si>
  <si>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</si>
  <si>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</si>
  <si>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</si>
  <si>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</si>
  <si>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</si>
  <si>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</si>
  <si>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</si>
  <si>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和歌山県古座川町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</si>
  <si>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</si>
  <si>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</si>
  <si>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</si>
  <si>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</si>
  <si>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</si>
  <si>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</si>
  <si>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</si>
  <si>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</si>
  <si>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</si>
  <si>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</si>
  <si>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</si>
  <si>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</si>
  <si>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</si>
  <si>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</si>
  <si>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</si>
  <si>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</si>
  <si>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</si>
  <si>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</si>
  <si>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</si>
  <si>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</si>
  <si>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</si>
  <si>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</si>
  <si>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</si>
  <si>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</si>
  <si>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</si>
  <si>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</si>
  <si>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</si>
  <si>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</si>
  <si>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</si>
  <si>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</si>
  <si>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</si>
  <si>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</si>
  <si>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</si>
  <si>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</si>
  <si>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</si>
  <si>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国民健康保険七川診療所特別会計</t>
    <phoneticPr fontId="5"/>
  </si>
  <si>
    <t>国民健康保険明神診療所特別会計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</si>
  <si>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</si>
  <si>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</si>
  <si>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</si>
  <si>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</si>
  <si>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</si>
  <si>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</si>
  <si>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</si>
  <si>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</si>
  <si>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</si>
  <si>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</si>
  <si>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</si>
  <si>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</si>
  <si>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</si>
  <si>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</si>
  <si>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</si>
  <si>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</si>
  <si>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</si>
  <si>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</si>
  <si>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</si>
  <si>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</si>
  <si>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</si>
  <si>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</si>
  <si>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</si>
  <si>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</si>
  <si>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</si>
  <si>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</si>
  <si>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</si>
  <si>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</si>
  <si>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</si>
  <si>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</si>
  <si>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</si>
  <si>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</si>
  <si>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</si>
  <si>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</si>
  <si>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</si>
  <si>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</si>
  <si>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</si>
  <si>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</si>
  <si>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</si>
  <si>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</si>
  <si>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</si>
  <si>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</si>
  <si>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</si>
  <si>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</si>
  <si>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</si>
  <si>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</si>
  <si>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</si>
  <si>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</si>
  <si>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</si>
  <si>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</si>
  <si>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</si>
  <si>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</si>
  <si>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</si>
  <si>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</si>
  <si>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</si>
  <si>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</si>
  <si>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</si>
  <si>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</si>
  <si>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</si>
  <si>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</si>
  <si>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</si>
  <si>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</si>
  <si>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</si>
  <si>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</si>
  <si>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</si>
  <si>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</si>
  <si>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</si>
  <si>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</si>
  <si>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</si>
  <si>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</si>
  <si>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</si>
  <si>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</si>
  <si>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</si>
  <si>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</si>
  <si>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</si>
  <si>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</si>
  <si>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</si>
  <si>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</si>
  <si>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</si>
  <si>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</si>
  <si>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</si>
  <si>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</si>
  <si>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</si>
  <si>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</si>
  <si>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</si>
  <si>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</si>
  <si>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</si>
  <si>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</si>
  <si>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</si>
  <si>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</si>
  <si>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</si>
  <si>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</si>
  <si>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</si>
  <si>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</si>
  <si>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</si>
  <si>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</si>
  <si>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</si>
  <si>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</si>
  <si>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</si>
  <si>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</si>
  <si>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</si>
  <si>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</si>
  <si>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</si>
  <si>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</si>
  <si>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</si>
  <si>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</si>
  <si>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</si>
  <si>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</si>
  <si>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</si>
  <si>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</si>
  <si>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</si>
  <si>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</si>
  <si>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</si>
  <si>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</si>
  <si>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</si>
  <si>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</si>
  <si>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</si>
  <si>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</si>
  <si>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</si>
  <si>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</si>
  <si>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</si>
  <si>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</si>
  <si>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</si>
  <si>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</si>
  <si>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</si>
  <si>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</si>
  <si>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</si>
  <si>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</si>
  <si>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</si>
  <si>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</si>
  <si>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</si>
  <si>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</si>
  <si>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</si>
  <si>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</si>
  <si>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</si>
  <si>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</si>
  <si>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</si>
  <si>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</si>
  <si>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</si>
  <si>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7.55</t>
  </si>
  <si>
    <t>▲ 0.80</t>
  </si>
  <si>
    <t>▲ 2.98</t>
  </si>
  <si>
    <t>一般会計</t>
  </si>
  <si>
    <t>国民健康保険特別会計</t>
  </si>
  <si>
    <t>介護保険特別会計</t>
  </si>
  <si>
    <t>簡易水道事業特別会計</t>
  </si>
  <si>
    <t>後期高齢者医療特別会計</t>
  </si>
  <si>
    <t>へき地診療所特別会計</t>
  </si>
  <si>
    <t>国民健康保険七川診療所特別会計</t>
  </si>
  <si>
    <t>国民健康保険明神診療所特別会計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</si>
  <si>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</si>
  <si>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</si>
  <si>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</si>
  <si>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串本町古座川町衛生施設事務組合</t>
    <rPh sb="0" eb="3">
      <t>クシモトチョウ</t>
    </rPh>
    <rPh sb="3" eb="7">
      <t>コザガワチョウ</t>
    </rPh>
    <rPh sb="7" eb="9">
      <t>エイセイ</t>
    </rPh>
    <rPh sb="9" eb="11">
      <t>シセツ</t>
    </rPh>
    <rPh sb="11" eb="13">
      <t>ジム</t>
    </rPh>
    <rPh sb="13" eb="15">
      <t>クミアイ</t>
    </rPh>
    <phoneticPr fontId="2"/>
  </si>
  <si>
    <t>紀南学園事務組合</t>
    <rPh sb="0" eb="2">
      <t>キナン</t>
    </rPh>
    <rPh sb="2" eb="4">
      <t>ガクエン</t>
    </rPh>
    <rPh sb="4" eb="6">
      <t>ジム</t>
    </rPh>
    <rPh sb="6" eb="8">
      <t>クミアイ</t>
    </rPh>
    <phoneticPr fontId="2"/>
  </si>
  <si>
    <t>東牟婁郡町村新宮市老人福祉施設事務組合（普通組合）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クミアイ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</si>
  <si>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2"/>
  </si>
  <si>
    <t>和歌山地方税回収機構</t>
    <rPh sb="0" eb="3">
      <t>ワカヤマ</t>
    </rPh>
    <rPh sb="3" eb="6">
      <t>チホウゼイ</t>
    </rPh>
    <rPh sb="6" eb="8">
      <t>カイシュウ</t>
    </rPh>
    <rPh sb="8" eb="10">
      <t>キコウ</t>
    </rPh>
    <phoneticPr fontId="2"/>
  </si>
  <si>
    <t>和歌山県後期高齢者医療連合（普通会計）</t>
    <rPh sb="0" eb="4">
      <t>ワカヤマケン</t>
    </rPh>
    <rPh sb="4" eb="6">
      <t>コウキ</t>
    </rPh>
    <rPh sb="6" eb="9">
      <t>コウレイシャ</t>
    </rPh>
    <rPh sb="9" eb="11">
      <t>イリョウ</t>
    </rPh>
    <rPh sb="11" eb="13">
      <t>レンゴウ</t>
    </rPh>
    <rPh sb="14" eb="16">
      <t>フツウ</t>
    </rPh>
    <rPh sb="16" eb="18">
      <t>カイケイ</t>
    </rPh>
    <phoneticPr fontId="2"/>
  </si>
  <si>
    <t>和歌山県後期高齢者医療連合（特別会計）</t>
    <rPh sb="0" eb="4">
      <t>ワカヤマケン</t>
    </rPh>
    <rPh sb="4" eb="6">
      <t>コウキ</t>
    </rPh>
    <rPh sb="6" eb="9">
      <t>コウレイシャ</t>
    </rPh>
    <rPh sb="9" eb="11">
      <t>イリョウ</t>
    </rPh>
    <rPh sb="11" eb="13">
      <t>レンゴウ</t>
    </rPh>
    <rPh sb="14" eb="16">
      <t>トクベツ</t>
    </rPh>
    <rPh sb="16" eb="18">
      <t>カイケイ</t>
    </rPh>
    <phoneticPr fontId="2"/>
  </si>
  <si>
    <t>紀南環境広域施設組合</t>
    <rPh sb="0" eb="2">
      <t>キナン</t>
    </rPh>
    <rPh sb="2" eb="4">
      <t>カンキョウ</t>
    </rPh>
    <rPh sb="4" eb="6">
      <t>コウイキ</t>
    </rPh>
    <rPh sb="6" eb="8">
      <t>シセツ</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</si>
</sst>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103B-4E9E-9FA8-380B0CA274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109140</c:v>
                </c:pt>
                <c:pt idx="1">
                  <c:v>275157</c:v>
                </c:pt>
                <c:pt idx="2">
                  <c:v>563429</c:v>
                </c:pt>
                <c:pt idx="3">
                  <c:v>212875</c:v>
                </c:pt>
                <c:pt idx="4">
                  <c:v>167467</c:v>
                </c:pt>
              </c:numCache>
            </c:numRef>
          </c:val>
          <c:smooth val="0"/>
          <c:extLst>
            <c:ext xmlns:c16="http://schemas.microsoft.com/office/drawing/2014/chart" uri="{C3380CC4-5D6E-409C-BE32-E72D297353CC}">
              <c16:uniqueId val="{00000001-103B-4E9E-9FA8-380B0CA27424}"/>
            </c:ext>
          </c:extLst>
        </c:ser>
        <c:dLbls>
          <c:showLegendKey val="0"/>
          <c:showVal val="0"/>
          <c:showCatName val="0"/>
          <c:showSerName val="0"/>
          <c:showPercent val="0"/>
          <c:showBubbleSize val="0"/>
        </c:dLbls>
        <c:marker val="1"/>
        <c:smooth val="0"/>
        <c:axId val="194857984"/>
        <c:axId val="194901120"/>
      </c:lineChart>
      <c:catAx>
        <c:axId val="19485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901120"/>
        <c:crosses val="autoZero"/>
        <c:auto val="1"/>
        <c:lblAlgn val="ctr"/>
        <c:lblOffset val="100"/>
        <c:tickLblSkip val="1"/>
        <c:tickMarkSkip val="1"/>
        <c:noMultiLvlLbl val="0"/>
      </c:catAx>
      <c:valAx>
        <c:axId val="1949011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85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34.01</c:v>
                </c:pt>
                <c:pt idx="1">
                  <c:v>18.77</c:v>
                </c:pt>
                <c:pt idx="2">
                  <c:v>27.14</c:v>
                </c:pt>
                <c:pt idx="3">
                  <c:v>27.42</c:v>
                </c:pt>
                <c:pt idx="4">
                  <c:v>24.9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58.9</c:v>
                </c:pt>
                <c:pt idx="1">
                  <c:v>67.89</c:v>
                </c:pt>
                <c:pt idx="2">
                  <c:v>62.14</c:v>
                </c:pt>
                <c:pt idx="3">
                  <c:v>60.11</c:v>
                </c:pt>
                <c:pt idx="4">
                  <c:v>61.36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4142208"/>
        <c:axId val="17414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0.09</c:v>
                </c:pt>
                <c:pt idx="1">
                  <c:v>-7.55</c:v>
                </c:pt>
                <c:pt idx="2">
                  <c:v>-0.8</c:v>
                </c:pt>
                <c:pt idx="3">
                  <c:v>1.27</c:v>
                </c:pt>
                <c:pt idx="4">
                  <c:v>-2.98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4142208"/>
        <c:axId val="174144128"/>
      </c:lineChart>
      <c:catAx>
        <c:axId val="174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144128"/>
        <c:crosses val="autoZero"/>
        <c:auto val="1"/>
        <c:lblAlgn val="ctr"/>
        <c:lblOffset val="100"/>
        <c:tickLblSkip val="1"/>
        <c:tickMarkSkip val="1"/>
        <c:noMultiLvlLbl val="0"/>
      </c:catAx>
      <c:valAx>
        <c:axId val="17414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国民健康保険明神診療所特別会計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0.12</c:v>
                </c:pt>
                <c:pt idx="4">
                  <c:v>#N/A</c:v>
                </c:pt>
                <c:pt idx="5">
                  <c:v>0.03</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国民健康保険七川診療所特別会計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0.1</c:v>
                </c:pt>
                <c:pt idx="6">
                  <c:v>#N/A</c:v>
                </c:pt>
                <c:pt idx="7">
                  <c:v>7.0000000000000007E-2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へき地診療所特別会計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0.27</c:v>
                </c:pt>
                <c:pt idx="4">
                  <c:v>#N/A</c:v>
                </c:pt>
                <c:pt idx="5">
                  <c:v>0.16</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0.76</c:v>
                </c:pt>
                <c:pt idx="4">
                  <c:v>#N/A</c:v>
                </c:pt>
                <c:pt idx="5">
                  <c:v>0.56999999999999995</c:v>
                </c:pt>
                <c:pt idx="6">
                  <c:v>#N/A</c:v>
                </c:pt>
                <c:pt idx="7">
                  <c:v>0.2</c:v>
                </c:pt>
                <c:pt idx="8">
                  <c:v>#N/A</c:v>
                </c:pt>
                <c:pt idx="9">
                  <c:v>0.19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0.04</c:v>
                </c:pt>
                <c:pt idx="4">
                  <c:v>#N/A</c:v>
                </c:pt>
                <c:pt idx="5">
                  <c:v>0.44</c:v>
                </c:pt>
                <c:pt idx="6">
                  <c:v>#N/A</c:v>
                </c:pt>
                <c:pt idx="7">
                  <c:v>0.33</c:v>
                </c:pt>
                <c:pt idx="8">
                  <c:v>#N/A</c:v>
                </c:pt>
                <c:pt idx="9">
                  <c:v>0.45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0.44</c:v>
                </c:pt>
                <c:pt idx="2">
                  <c:v>#N/A</c:v>
                </c:pt>
                <c:pt idx="3">
                  <c:v>0.49</c:v>
                </c:pt>
                <c:pt idx="4">
                  <c:v>#N/A</c:v>
                </c:pt>
                <c:pt idx="5">
                  <c:v>0.61</c:v>
                </c:pt>
                <c:pt idx="6">
                  <c:v>#N/A</c:v>
                </c:pt>
                <c:pt idx="7">
                  <c:v>0.95</c:v>
                </c:pt>
                <c:pt idx="8">
                  <c:v>#N/A</c:v>
                </c:pt>
                <c:pt idx="9">
                  <c:v>1.51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33.659999999999997</c:v>
                </c:pt>
                <c:pt idx="2">
                  <c:v>#N/A</c:v>
                </c:pt>
                <c:pt idx="3">
                  <c:v>18.63</c:v>
                </c:pt>
                <c:pt idx="4">
                  <c:v>#N/A</c:v>
                </c:pt>
                <c:pt idx="5">
                  <c:v>26.98</c:v>
                </c:pt>
                <c:pt idx="6">
                  <c:v>#N/A</c:v>
                </c:pt>
                <c:pt idx="7">
                  <c:v>27.41</c:v>
                </c:pt>
                <c:pt idx="8">
                  <c:v>#N/A</c:v>
                </c:pt>
                <c:pt idx="9">
                  <c:v>24.88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4852352"/>
        <c:axId val="174854144"/>
      </c:barChart>
      <c:catAx>
        <c:axId val="17485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54144"/>
        <c:crosses val="autoZero"/>
        <c:auto val="1"/>
        <c:lblAlgn val="ctr"/>
        <c:lblOffset val="100"/>
        <c:tickLblSkip val="1"/>
        <c:tickMarkSkip val="1"/>
        <c:noMultiLvlLbl val="0"/>
      </c:catAx>
      <c:valAx>
        <c:axId val="17485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5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291</c:v>
                </c:pt>
                <c:pt idx="5">
                  <c:v>283</c:v>
                </c:pt>
                <c:pt idx="8">
                  <c:v>290</c:v>
                </c:pt>
                <c:pt idx="11">
                  <c:v>274</c:v>
                </c:pt>
                <c:pt idx="14">
                  <c:v>295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13</c:v>
                </c:pt>
                <c:pt idx="6">
                  <c:v>12</c:v>
                </c:pt>
                <c:pt idx="9">
                  <c:v>14</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c:v>
                </c:pt>
                <c:pt idx="3">
                  <c:v>3</c:v>
                </c:pt>
                <c:pt idx="6">
                  <c:v>2</c:v>
                </c:pt>
                <c:pt idx="9">
                  <c:v>2</c:v>
                </c:pt>
                <c:pt idx="12">
                  <c:v>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404</c:v>
                </c:pt>
                <c:pt idx="3">
                  <c:v>384</c:v>
                </c:pt>
                <c:pt idx="6">
                  <c:v>378</c:v>
                </c:pt>
                <c:pt idx="9">
                  <c:v>360</c:v>
                </c:pt>
                <c:pt idx="12">
                  <c:v>368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5025152"/>
        <c:axId val="17503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131</c:v>
                </c:pt>
                <c:pt idx="2">
                  <c:v>#N/A</c:v>
                </c:pt>
                <c:pt idx="3">
                  <c:v>#N/A</c:v>
                </c:pt>
                <c:pt idx="4">
                  <c:v>117</c:v>
                </c:pt>
                <c:pt idx="5">
                  <c:v>#N/A</c:v>
                </c:pt>
                <c:pt idx="6">
                  <c:v>#N/A</c:v>
                </c:pt>
                <c:pt idx="7">
                  <c:v>102</c:v>
                </c:pt>
                <c:pt idx="8">
                  <c:v>#N/A</c:v>
                </c:pt>
                <c:pt idx="9">
                  <c:v>#N/A</c:v>
                </c:pt>
                <c:pt idx="10">
                  <c:v>102</c:v>
                </c:pt>
                <c:pt idx="11">
                  <c:v>#N/A</c:v>
                </c:pt>
                <c:pt idx="12">
                  <c:v>#N/A</c:v>
                </c:pt>
                <c:pt idx="13">
                  <c:v>90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5025152"/>
        <c:axId val="175035520"/>
      </c:lineChart>
      <c:catAx>
        <c:axId val="1750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035520"/>
        <c:crosses val="autoZero"/>
        <c:auto val="1"/>
        <c:lblAlgn val="ctr"/>
        <c:lblOffset val="100"/>
        <c:tickLblSkip val="1"/>
        <c:tickMarkSkip val="1"/>
        <c:noMultiLvlLbl val="0"/>
      </c:catAx>
      <c:valAx>
        <c:axId val="1750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2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2581</c:v>
                </c:pt>
                <c:pt idx="5">
                  <c:v>2706</c:v>
                </c:pt>
                <c:pt idx="8">
                  <c:v>2754</c:v>
                </c:pt>
                <c:pt idx="11">
                  <c:v>2766</c:v>
                </c:pt>
                <c:pt idx="14">
                  <c:v>2470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c:v>
                </c:pt>
                <c:pt idx="5">
                  <c:v>4</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2729</c:v>
                </c:pt>
                <c:pt idx="5">
                  <c:v>3413</c:v>
                </c:pt>
                <c:pt idx="8">
                  <c:v>2745</c:v>
                </c:pt>
                <c:pt idx="11">
                  <c:v>3010</c:v>
                </c:pt>
                <c:pt idx="14">
                  <c:v>3201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801</c:v>
                </c:pt>
                <c:pt idx="3">
                  <c:v>779</c:v>
                </c:pt>
                <c:pt idx="6">
                  <c:v>792</c:v>
                </c:pt>
                <c:pt idx="9">
                  <c:v>752</c:v>
                </c:pt>
                <c:pt idx="12">
                  <c:v>693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c:v>
                </c:pt>
                <c:pt idx="3">
                  <c:v>289</c:v>
                </c:pt>
                <c:pt idx="6">
                  <c:v>271</c:v>
                </c:pt>
                <c:pt idx="9">
                  <c:v>256</c:v>
                </c:pt>
                <c:pt idx="12">
                  <c:v>238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c:v>
                </c:pt>
                <c:pt idx="3">
                  <c:v>29</c:v>
                </c:pt>
                <c:pt idx="6">
                  <c:v>186</c:v>
                </c:pt>
                <c:pt idx="9">
                  <c:v>181</c:v>
                </c:pt>
                <c:pt idx="12">
                  <c:v>171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3217</c:v>
                </c:pt>
                <c:pt idx="3">
                  <c:v>3307</c:v>
                </c:pt>
                <c:pt idx="6">
                  <c:v>3493</c:v>
                </c:pt>
                <c:pt idx="9">
                  <c:v>3397</c:v>
                </c:pt>
                <c:pt idx="12">
                  <c:v>3306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4815488"/>
        <c:axId val="17482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4815488"/>
        <c:axId val="174821760"/>
      </c:lineChart>
      <c:catAx>
        <c:axId val="1748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821760"/>
        <c:crosses val="autoZero"/>
        <c:auto val="1"/>
        <c:lblAlgn val="ctr"/>
        <c:lblOffset val="100"/>
        <c:tickLblSkip val="1"/>
        <c:tickMarkSkip val="1"/>
        <c:noMultiLvlLbl val="0"/>
      </c:catAx>
      <c:valAx>
        <c:axId val="17482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実質公債費率は類似団体と比較して低い水準にある。また、平成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％と年々減少しており、これは、以前から起債抑制に努めていることに因る。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今後も引き続き現在の水準維持に努める。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当町では、起債を抑制しつつ、各種基金への積立を行ってきたため、平成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年度以降、過疎債等を財源として簡易水道建設に着手しており、加えて、平成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年度を目途に防災基金を使用した大型事業も予定しているため、充当可能基金の数値が減少することが予想される。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このことを踏まえつつ、今後も起債に頼らない財政運営を心掛けつつ、必要に応じ、各種目的基金への積立を行うこととする。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継続的な人口減少や、県下で最も高い高齢化率（平成</a:t>
          </a:r>
          <a:r>
            <a:rPr kumimoji="1" lang="en-US" altLang="ja-JP" sz="1300">
              <a:latin typeface="ＭＳ Ｐゴシック"/>
            </a:rPr>
            <a:t>29</a:t>
          </a:r>
          <a:r>
            <a:rPr kumimoji="1" lang="ja-JP" altLang="en-US" sz="1300">
              <a:latin typeface="ＭＳ Ｐゴシック"/>
            </a:rPr>
            <a:t>年末で</a:t>
          </a:r>
          <a:r>
            <a:rPr kumimoji="1" lang="en-US" altLang="ja-JP" sz="1300">
              <a:latin typeface="ＭＳ Ｐゴシック"/>
            </a:rPr>
            <a:t>52.0</a:t>
          </a:r>
          <a:r>
            <a:rPr kumimoji="1" lang="ja-JP" altLang="en-US" sz="1300">
              <a:latin typeface="ＭＳ Ｐゴシック"/>
            </a:rPr>
            <a:t>％）に加え、町内に中心となる産業が無いことと等により、財政基盤が弱く、類似団体内平均を下回っている。さらに、固定資産税、住民税等の地方税による税収も少なく、厳しい状況が続く見込みである。</a:t>
          </a:r>
          <a:endParaRPr kumimoji="1" lang="en-US" altLang="ja-JP" sz="1300">
            <a:latin typeface="ＭＳ Ｐゴシック"/>
          </a:endParaRPr>
        </a:p>
        <a:p>
          <a:r>
            <a:rPr kumimoji="1" lang="ja-JP" altLang="en-US" sz="1300">
              <a:latin typeface="ＭＳ Ｐゴシック"/>
            </a:rPr>
            <a:t>　今後も、投資的経費や人件費の抑制等に努め、適正な事業の選択を行うことで歳出の見直しを実施し、かつ地方税の徴収強化に努める。また、長期総合計画に沿った施策の重点化により活力あるまちづくりを展開しつつ、行政の効率化に努め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149013</xdr:rowOff>
    </xdr:to>
    <xdr:cxnSp macro="">
      <xdr:nvCxnSpPr>
        <xdr:cNvPr id="76" name="直線コネクタ 75"/>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経常収支比率において、分母を構成するもののうち、地方税が微増となったが、地方交付税、臨時財政対策債ともに減となり、分母全体は昨年度よりも減少した。分子を構成するもののうち、扶助費は増となったが、全体としては昨年度よりも減少となった。分子の減少率（▲</a:t>
          </a:r>
          <a:r>
            <a:rPr kumimoji="1" lang="en-US" altLang="ja-JP" sz="1100">
              <a:solidFill>
                <a:schemeClr val="tx1"/>
              </a:solidFill>
              <a:latin typeface="ＭＳ Ｐゴシック"/>
            </a:rPr>
            <a:t>2.19</a:t>
          </a:r>
          <a:r>
            <a:rPr kumimoji="1" lang="ja-JP" altLang="en-US" sz="1100">
              <a:solidFill>
                <a:schemeClr val="tx1"/>
              </a:solidFill>
              <a:latin typeface="ＭＳ Ｐゴシック"/>
            </a:rPr>
            <a:t>％）よりも分母の減少率（▲</a:t>
          </a:r>
          <a:r>
            <a:rPr kumimoji="1" lang="en-US" altLang="ja-JP" sz="1100">
              <a:solidFill>
                <a:schemeClr val="tx1"/>
              </a:solidFill>
              <a:latin typeface="ＭＳ Ｐゴシック"/>
            </a:rPr>
            <a:t>2.53</a:t>
          </a:r>
          <a:r>
            <a:rPr kumimoji="1" lang="ja-JP" altLang="en-US" sz="1100">
              <a:solidFill>
                <a:schemeClr val="tx1"/>
              </a:solidFill>
              <a:latin typeface="ＭＳ Ｐゴシック"/>
            </a:rPr>
            <a:t>％）のほうが大きかったことから、昨年度よりも</a:t>
          </a:r>
          <a:r>
            <a:rPr kumimoji="1" lang="en-US" altLang="ja-JP" sz="1100">
              <a:solidFill>
                <a:schemeClr val="tx1"/>
              </a:solidFill>
              <a:latin typeface="ＭＳ Ｐゴシック"/>
            </a:rPr>
            <a:t>0.3</a:t>
          </a:r>
          <a:r>
            <a:rPr kumimoji="1" lang="ja-JP" altLang="en-US" sz="1100">
              <a:solidFill>
                <a:schemeClr val="tx1"/>
              </a:solidFill>
              <a:latin typeface="ＭＳ Ｐゴシック"/>
            </a:rPr>
            <a:t>ポイント増加した。しかし、全国的に経常収支比率が増加傾向にあったようで今年度は全国平均、県平均、類似団体内平均を下回る結果となった。</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今後も税収入や普通交付税の減少が見込まれるため、物件費・維持補修費等事務事業の優先度を精査し、優先度の低い事業については計画的に廃止・縮小を進めるなどして経常経費の削減を図る。</a:t>
          </a:r>
          <a:endParaRPr kumimoji="1" lang="ja-JP" altLang="en-US" sz="12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102108</xdr:rowOff>
    </xdr:from>
    <xdr:to>
      <xdr:col>7</xdr:col>
      <xdr:colOff>152400</xdr:colOff>
      <xdr:row>64</xdr:row>
      <xdr:rowOff>109347</xdr:rowOff>
    </xdr:to>
    <xdr:cxnSp macro="">
      <xdr:nvCxnSpPr>
        <xdr:cNvPr id="128" name="直線コネクタ 127"/>
        <xdr:cNvCxnSpPr/>
      </xdr:nvCxnSpPr>
      <xdr:spPr>
        <a:xfrm>
          <a:off x="4114800" y="1107490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64</xdr:row>
      <xdr:rowOff>145542</xdr:rowOff>
    </xdr:to>
    <xdr:cxnSp macro="">
      <xdr:nvCxnSpPr>
        <xdr:cNvPr id="131" name="直線コネクタ 130"/>
        <xdr:cNvCxnSpPr/>
      </xdr:nvCxnSpPr>
      <xdr:spPr>
        <a:xfrm flipV="1">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64</xdr:row>
      <xdr:rowOff>145542</xdr:rowOff>
    </xdr:to>
    <xdr:cxnSp macro="">
      <xdr:nvCxnSpPr>
        <xdr:cNvPr id="134" name="直線コネクタ 133"/>
        <xdr:cNvCxnSpPr/>
      </xdr:nvCxnSpPr>
      <xdr:spPr>
        <a:xfrm>
          <a:off x="2336800" y="10927715"/>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63</xdr:row>
      <xdr:rowOff>169799</xdr:rowOff>
    </xdr:to>
    <xdr:cxnSp macro="">
      <xdr:nvCxnSpPr>
        <xdr:cNvPr id="137" name="直線コネクタ 136"/>
        <xdr:cNvCxnSpPr/>
      </xdr:nvCxnSpPr>
      <xdr:spPr>
        <a:xfrm flipV="1">
          <a:off x="1447800" y="109277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58547</xdr:rowOff>
    </xdr:from>
    <xdr:to>
      <xdr:col>7</xdr:col>
      <xdr:colOff>203200</xdr:colOff>
      <xdr:row>64</xdr:row>
      <xdr:rowOff>160147</xdr:rowOff>
    </xdr:to>
    <xdr:sp macro="" textlink="">
      <xdr:nvSpPr>
        <xdr:cNvPr id="147" name="円/楕円 146"/>
        <xdr:cNvSpPr/>
      </xdr:nvSpPr>
      <xdr:spPr>
        <a:xfrm>
          <a:off x="49022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75074</xdr:rowOff>
    </xdr:from>
    <xdr:ext cx="762000" cy="259045"/>
    <xdr:sp macro="" textlink="">
      <xdr:nvSpPr>
        <xdr:cNvPr id="148" name="財政構造の弾力性該当値テキスト"/>
        <xdr:cNvSpPr txBox="1"/>
      </xdr:nvSpPr>
      <xdr:spPr>
        <a:xfrm>
          <a:off x="5041900" y="1087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51308</xdr:rowOff>
    </xdr:from>
    <xdr:to>
      <xdr:col>6</xdr:col>
      <xdr:colOff>50800</xdr:colOff>
      <xdr:row>64</xdr:row>
      <xdr:rowOff>152908</xdr:rowOff>
    </xdr:to>
    <xdr:sp macro="" textlink="">
      <xdr:nvSpPr>
        <xdr:cNvPr id="149" name="円/楕円 148"/>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50" name="テキスト ボックス 149"/>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1" name="円/楕円 150"/>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35069</xdr:rowOff>
    </xdr:from>
    <xdr:ext cx="762000" cy="259045"/>
    <xdr:sp macro="" textlink="">
      <xdr:nvSpPr>
        <xdr:cNvPr id="152" name="テキスト ボックス 151"/>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3" name="円/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15892</xdr:rowOff>
    </xdr:from>
    <xdr:ext cx="762000" cy="259045"/>
    <xdr:sp macro="" textlink="">
      <xdr:nvSpPr>
        <xdr:cNvPr id="154" name="テキスト ボックス 15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118999</xdr:rowOff>
    </xdr:from>
    <xdr:to>
      <xdr:col>2</xdr:col>
      <xdr:colOff>127000</xdr:colOff>
      <xdr:row>64</xdr:row>
      <xdr:rowOff>49149</xdr:rowOff>
    </xdr:to>
    <xdr:sp macro="" textlink="">
      <xdr:nvSpPr>
        <xdr:cNvPr id="155" name="円/楕円 154"/>
        <xdr:cNvSpPr/>
      </xdr:nvSpPr>
      <xdr:spPr>
        <a:xfrm>
          <a:off x="1397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59326</xdr:rowOff>
    </xdr:from>
    <xdr:ext cx="762000" cy="259045"/>
    <xdr:sp macro="" textlink="">
      <xdr:nvSpPr>
        <xdr:cNvPr id="156" name="テキスト ボックス 155"/>
        <xdr:cNvSpPr txBox="1"/>
      </xdr:nvSpPr>
      <xdr:spPr>
        <a:xfrm>
          <a:off x="1066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人件費・物件費等について、過去</a:t>
          </a:r>
          <a:r>
            <a:rPr kumimoji="1" lang="en-US" altLang="ja-JP" sz="1200">
              <a:latin typeface="ＭＳ Ｐゴシック"/>
            </a:rPr>
            <a:t>5</a:t>
          </a:r>
          <a:r>
            <a:rPr kumimoji="1" lang="ja-JP" altLang="en-US" sz="1200">
              <a:latin typeface="ＭＳ Ｐゴシック"/>
            </a:rPr>
            <a:t>年間に亘り類似団体内平均を下回っている。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年度の人件費について、診療所医師の雇用形態の変化による減、国勢調査調査員報酬の皆減等により前年度比▲</a:t>
          </a:r>
          <a:r>
            <a:rPr kumimoji="1" lang="en-US" altLang="ja-JP" sz="1200">
              <a:latin typeface="ＭＳ Ｐゴシック"/>
            </a:rPr>
            <a:t>2.2</a:t>
          </a:r>
          <a:r>
            <a:rPr kumimoji="1" lang="ja-JP" altLang="en-US" sz="1200">
              <a:latin typeface="ＭＳ Ｐゴシック"/>
            </a:rPr>
            <a:t>％となった。また、物件費では、地籍調査費の測量委託料の減、臨時雇保育士賃金の減により前年度比▲</a:t>
          </a:r>
          <a:r>
            <a:rPr kumimoji="1" lang="en-US" altLang="ja-JP" sz="1200">
              <a:latin typeface="ＭＳ Ｐゴシック"/>
            </a:rPr>
            <a:t>6.6</a:t>
          </a:r>
          <a:r>
            <a:rPr kumimoji="1" lang="ja-JP" altLang="en-US" sz="1200">
              <a:latin typeface="ＭＳ Ｐゴシック"/>
            </a:rPr>
            <a:t>％となり、結果として</a:t>
          </a:r>
          <a:r>
            <a:rPr kumimoji="1" lang="ja-JP" altLang="ja-JP" sz="1200">
              <a:solidFill>
                <a:schemeClr val="dk1"/>
              </a:solidFill>
              <a:effectLst/>
              <a:latin typeface="+mn-lt"/>
              <a:ea typeface="+mn-ea"/>
              <a:cs typeface="+mn-cs"/>
            </a:rPr>
            <a:t>人件費・物件費等の</a:t>
          </a:r>
          <a:r>
            <a:rPr kumimoji="1" lang="ja-JP" altLang="en-US" sz="1200">
              <a:latin typeface="ＭＳ Ｐゴシック"/>
            </a:rPr>
            <a:t>決算額は昨年度よりも減額となった。</a:t>
          </a:r>
          <a:endParaRPr kumimoji="1" lang="en-US" altLang="ja-JP" sz="1200">
            <a:latin typeface="ＭＳ Ｐゴシック"/>
          </a:endParaRPr>
        </a:p>
        <a:p>
          <a:r>
            <a:rPr kumimoji="1" lang="ja-JP" altLang="en-US" sz="1200">
              <a:latin typeface="ＭＳ Ｐゴシック"/>
            </a:rPr>
            <a:t>　今後、保有する公共施設の維持補修費用がかかることが見込まれるため、需用費の削減や委託先の見直しによる物件費の抑制や、計画的に維持補修を行うことに努め、適正な水準の維持に努める。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11647</xdr:rowOff>
    </xdr:from>
    <xdr:to>
      <xdr:col>7</xdr:col>
      <xdr:colOff>152400</xdr:colOff>
      <xdr:row>82</xdr:row>
      <xdr:rowOff>15718</xdr:rowOff>
    </xdr:to>
    <xdr:cxnSp macro="">
      <xdr:nvCxnSpPr>
        <xdr:cNvPr id="188" name="直線コネクタ 187"/>
        <xdr:cNvCxnSpPr/>
      </xdr:nvCxnSpPr>
      <xdr:spPr>
        <a:xfrm flipV="1">
          <a:off x="4114800" y="14070547"/>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167874</xdr:rowOff>
    </xdr:from>
    <xdr:ext cx="762000" cy="259045"/>
    <xdr:sp macro="" textlink="">
      <xdr:nvSpPr>
        <xdr:cNvPr id="189" name="人件費・物件費等の状況平均値テキスト"/>
        <xdr:cNvSpPr txBox="1"/>
      </xdr:nvSpPr>
      <xdr:spPr>
        <a:xfrm>
          <a:off x="5041900" y="14055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163268</xdr:rowOff>
    </xdr:from>
    <xdr:to>
      <xdr:col>6</xdr:col>
      <xdr:colOff>0</xdr:colOff>
      <xdr:row>82</xdr:row>
      <xdr:rowOff>15718</xdr:rowOff>
    </xdr:to>
    <xdr:cxnSp macro="">
      <xdr:nvCxnSpPr>
        <xdr:cNvPr id="191" name="直線コネクタ 190"/>
        <xdr:cNvCxnSpPr/>
      </xdr:nvCxnSpPr>
      <xdr:spPr>
        <a:xfrm>
          <a:off x="3225800" y="14050718"/>
          <a:ext cx="8890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140288</xdr:rowOff>
    </xdr:from>
    <xdr:to>
      <xdr:col>4</xdr:col>
      <xdr:colOff>482600</xdr:colOff>
      <xdr:row>81</xdr:row>
      <xdr:rowOff>163268</xdr:rowOff>
    </xdr:to>
    <xdr:cxnSp macro="">
      <xdr:nvCxnSpPr>
        <xdr:cNvPr id="194" name="直線コネクタ 193"/>
        <xdr:cNvCxnSpPr/>
      </xdr:nvCxnSpPr>
      <xdr:spPr>
        <a:xfrm>
          <a:off x="2336800" y="1402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138409</xdr:rowOff>
    </xdr:from>
    <xdr:to>
      <xdr:col>3</xdr:col>
      <xdr:colOff>279400</xdr:colOff>
      <xdr:row>81</xdr:row>
      <xdr:rowOff>140288</xdr:rowOff>
    </xdr:to>
    <xdr:cxnSp macro="">
      <xdr:nvCxnSpPr>
        <xdr:cNvPr id="197" name="直線コネクタ 196"/>
        <xdr:cNvCxnSpPr/>
      </xdr:nvCxnSpPr>
      <xdr:spPr>
        <a:xfrm>
          <a:off x="1447800" y="14025859"/>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132297</xdr:rowOff>
    </xdr:from>
    <xdr:to>
      <xdr:col>7</xdr:col>
      <xdr:colOff>203200</xdr:colOff>
      <xdr:row>82</xdr:row>
      <xdr:rowOff>62447</xdr:rowOff>
    </xdr:to>
    <xdr:sp macro="" textlink="">
      <xdr:nvSpPr>
        <xdr:cNvPr id="207" name="円/楕円 206"/>
        <xdr:cNvSpPr/>
      </xdr:nvSpPr>
      <xdr:spPr>
        <a:xfrm>
          <a:off x="4902200" y="140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53574</xdr:rowOff>
    </xdr:from>
    <xdr:ext cx="762000" cy="259045"/>
    <xdr:sp macro="" textlink="">
      <xdr:nvSpPr>
        <xdr:cNvPr id="208" name="人件費・物件費等の状況該当値テキスト"/>
        <xdr:cNvSpPr txBox="1"/>
      </xdr:nvSpPr>
      <xdr:spPr>
        <a:xfrm>
          <a:off x="5041900" y="139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392,557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136368</xdr:rowOff>
    </xdr:from>
    <xdr:to>
      <xdr:col>6</xdr:col>
      <xdr:colOff>50800</xdr:colOff>
      <xdr:row>82</xdr:row>
      <xdr:rowOff>66518</xdr:rowOff>
    </xdr:to>
    <xdr:sp macro="" textlink="">
      <xdr:nvSpPr>
        <xdr:cNvPr id="209" name="円/楕円 208"/>
        <xdr:cNvSpPr/>
      </xdr:nvSpPr>
      <xdr:spPr>
        <a:xfrm>
          <a:off x="4064000" y="140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76695</xdr:rowOff>
    </xdr:from>
    <xdr:ext cx="736600" cy="259045"/>
    <xdr:sp macro="" textlink="">
      <xdr:nvSpPr>
        <xdr:cNvPr id="210" name="テキスト ボックス 209"/>
        <xdr:cNvSpPr txBox="1"/>
      </xdr:nvSpPr>
      <xdr:spPr>
        <a:xfrm>
          <a:off x="3733800" y="1379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112468</xdr:rowOff>
    </xdr:from>
    <xdr:to>
      <xdr:col>4</xdr:col>
      <xdr:colOff>533400</xdr:colOff>
      <xdr:row>82</xdr:row>
      <xdr:rowOff>42618</xdr:rowOff>
    </xdr:to>
    <xdr:sp macro="" textlink="">
      <xdr:nvSpPr>
        <xdr:cNvPr id="211" name="円/楕円 210"/>
        <xdr:cNvSpPr/>
      </xdr:nvSpPr>
      <xdr:spPr>
        <a:xfrm>
          <a:off x="3175000" y="13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52795</xdr:rowOff>
    </xdr:from>
    <xdr:ext cx="762000" cy="259045"/>
    <xdr:sp macro="" textlink="">
      <xdr:nvSpPr>
        <xdr:cNvPr id="212" name="テキスト ボックス 211"/>
        <xdr:cNvSpPr txBox="1"/>
      </xdr:nvSpPr>
      <xdr:spPr>
        <a:xfrm>
          <a:off x="2844800" y="1376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89488</xdr:rowOff>
    </xdr:from>
    <xdr:to>
      <xdr:col>3</xdr:col>
      <xdr:colOff>330200</xdr:colOff>
      <xdr:row>82</xdr:row>
      <xdr:rowOff>19638</xdr:rowOff>
    </xdr:to>
    <xdr:sp macro="" textlink="">
      <xdr:nvSpPr>
        <xdr:cNvPr id="213" name="円/楕円 212"/>
        <xdr:cNvSpPr/>
      </xdr:nvSpPr>
      <xdr:spPr>
        <a:xfrm>
          <a:off x="2286000" y="13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29815</xdr:rowOff>
    </xdr:from>
    <xdr:ext cx="762000" cy="259045"/>
    <xdr:sp macro="" textlink="">
      <xdr:nvSpPr>
        <xdr:cNvPr id="214" name="テキスト ボックス 213"/>
        <xdr:cNvSpPr txBox="1"/>
      </xdr:nvSpPr>
      <xdr:spPr>
        <a:xfrm>
          <a:off x="1955800" y="13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87609</xdr:rowOff>
    </xdr:from>
    <xdr:to>
      <xdr:col>2</xdr:col>
      <xdr:colOff>127000</xdr:colOff>
      <xdr:row>82</xdr:row>
      <xdr:rowOff>17759</xdr:rowOff>
    </xdr:to>
    <xdr:sp macro="" textlink="">
      <xdr:nvSpPr>
        <xdr:cNvPr id="215" name="円/楕円 214"/>
        <xdr:cNvSpPr/>
      </xdr:nvSpPr>
      <xdr:spPr>
        <a:xfrm>
          <a:off x="1397000" y="139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27936</xdr:rowOff>
    </xdr:from>
    <xdr:ext cx="762000" cy="259045"/>
    <xdr:sp macro="" textlink="">
      <xdr:nvSpPr>
        <xdr:cNvPr id="216" name="テキスト ボックス 215"/>
        <xdr:cNvSpPr txBox="1"/>
      </xdr:nvSpPr>
      <xdr:spPr>
        <a:xfrm>
          <a:off x="1066800" y="1374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a:t>
          </a:r>
          <a:r>
            <a:rPr kumimoji="1" lang="en-US" altLang="ja-JP" sz="1300">
              <a:latin typeface="ＭＳ Ｐゴシック"/>
            </a:rPr>
            <a:t>6.1</a:t>
          </a:r>
          <a:r>
            <a:rPr kumimoji="1" lang="ja-JP" altLang="en-US" sz="1300">
              <a:latin typeface="ＭＳ Ｐゴシック"/>
            </a:rPr>
            <a:t>ポイント上回り、全国町村平均も</a:t>
          </a:r>
          <a:r>
            <a:rPr kumimoji="1" lang="en-US" altLang="ja-JP" sz="1300">
              <a:latin typeface="ＭＳ Ｐゴシック"/>
            </a:rPr>
            <a:t>3.9</a:t>
          </a:r>
          <a:r>
            <a:rPr kumimoji="1" lang="ja-JP" altLang="en-US" sz="1300">
              <a:latin typeface="ＭＳ Ｐゴシック"/>
            </a:rPr>
            <a:t>ポイント上回っているが、当町では税務手当等はすでに廃止しており、給与体系としては健全な状態にあるものと考える。</a:t>
          </a:r>
          <a:endParaRPr kumimoji="1" lang="en-US" altLang="ja-JP" sz="1300">
            <a:latin typeface="ＭＳ Ｐゴシック"/>
          </a:endParaRPr>
        </a:p>
        <a:p>
          <a:r>
            <a:rPr kumimoji="1" lang="ja-JP" altLang="en-US" sz="1300">
              <a:latin typeface="ＭＳ Ｐゴシック"/>
            </a:rPr>
            <a:t>　今回、数値が上昇したことに関して、当町では職員の年齢構成が平準化されておらず、年度により数値にばらつきが生じることが要因である。</a:t>
          </a:r>
          <a:endParaRPr kumimoji="1" lang="en-US" altLang="ja-JP" sz="1300">
            <a:latin typeface="ＭＳ Ｐゴシック"/>
          </a:endParaRPr>
        </a:p>
        <a:p>
          <a:r>
            <a:rPr kumimoji="1" lang="ja-JP" altLang="en-US" sz="1300">
              <a:latin typeface="ＭＳ Ｐゴシック"/>
            </a:rPr>
            <a:t>　今後も、適正な給与体系を遵守することに努める。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67818</xdr:rowOff>
    </xdr:from>
    <xdr:to>
      <xdr:col>24</xdr:col>
      <xdr:colOff>558800</xdr:colOff>
      <xdr:row>86</xdr:row>
      <xdr:rowOff>116078</xdr:rowOff>
    </xdr:to>
    <xdr:cxnSp macro="">
      <xdr:nvCxnSpPr>
        <xdr:cNvPr id="248" name="直線コネクタ 247"/>
        <xdr:cNvCxnSpPr/>
      </xdr:nvCxnSpPr>
      <xdr:spPr>
        <a:xfrm>
          <a:off x="16179800" y="148125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86</xdr:row>
      <xdr:rowOff>67818</xdr:rowOff>
    </xdr:to>
    <xdr:cxnSp macro="">
      <xdr:nvCxnSpPr>
        <xdr:cNvPr id="251" name="直線コネクタ 250"/>
        <xdr:cNvCxnSpPr/>
      </xdr:nvCxnSpPr>
      <xdr:spPr>
        <a:xfrm>
          <a:off x="15290800" y="1462913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85</xdr:row>
      <xdr:rowOff>55880</xdr:rowOff>
    </xdr:to>
    <xdr:cxnSp macro="">
      <xdr:nvCxnSpPr>
        <xdr:cNvPr id="254" name="直線コネクタ 253"/>
        <xdr:cNvCxnSpPr/>
      </xdr:nvCxnSpPr>
      <xdr:spPr>
        <a:xfrm>
          <a:off x="14401800" y="14527785"/>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87</xdr:row>
      <xdr:rowOff>55626</xdr:rowOff>
    </xdr:to>
    <xdr:cxnSp macro="">
      <xdr:nvCxnSpPr>
        <xdr:cNvPr id="257" name="直線コネクタ 256"/>
        <xdr:cNvCxnSpPr/>
      </xdr:nvCxnSpPr>
      <xdr:spPr>
        <a:xfrm flipV="1">
          <a:off x="13512800" y="14527785"/>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67" name="円/楕円 266"/>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68"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69" name="円/楕円 268"/>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0" name="テキスト ボックス 269"/>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1" name="円/楕円 270"/>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2" name="テキスト ボックス 271"/>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3" name="円/楕円 272"/>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74" name="テキスト ボックス 273"/>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75" name="円/楕円 274"/>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76" name="テキスト ボックス 275"/>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類似団体内平均を下回ってはいるが、依然全国平均、県平均よりも高い数値である。</a:t>
          </a:r>
          <a:endParaRPr kumimoji="1" lang="en-US" altLang="ja-JP" sz="1300">
            <a:latin typeface="ＭＳ Ｐゴシック"/>
          </a:endParaRPr>
        </a:p>
        <a:p>
          <a:r>
            <a:rPr kumimoji="1" lang="ja-JP" altLang="en-US" sz="1300">
              <a:latin typeface="ＭＳ Ｐゴシック"/>
            </a:rPr>
            <a:t>　事務事業の見直しや</a:t>
          </a:r>
          <a:r>
            <a:rPr kumimoji="1" lang="en-US" altLang="ja-JP" sz="1300">
              <a:latin typeface="ＭＳ Ｐゴシック"/>
            </a:rPr>
            <a:t>ICT</a:t>
          </a:r>
          <a:r>
            <a:rPr kumimoji="1" lang="ja-JP" altLang="en-US" sz="1300">
              <a:latin typeface="ＭＳ Ｐゴシック"/>
            </a:rPr>
            <a:t>の活用、職員の新規採用の抑制等により、行政サービスを維持しつつ適正な定員管理に努める。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29434</xdr:rowOff>
    </xdr:from>
    <xdr:to>
      <xdr:col>24</xdr:col>
      <xdr:colOff>558800</xdr:colOff>
      <xdr:row>59</xdr:row>
      <xdr:rowOff>31157</xdr:rowOff>
    </xdr:to>
    <xdr:cxnSp macro="">
      <xdr:nvCxnSpPr>
        <xdr:cNvPr id="312" name="直線コネクタ 311"/>
        <xdr:cNvCxnSpPr/>
      </xdr:nvCxnSpPr>
      <xdr:spPr>
        <a:xfrm>
          <a:off x="16179800" y="1014498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10934</xdr:rowOff>
    </xdr:from>
    <xdr:to>
      <xdr:col>23</xdr:col>
      <xdr:colOff>406400</xdr:colOff>
      <xdr:row>59</xdr:row>
      <xdr:rowOff>29434</xdr:rowOff>
    </xdr:to>
    <xdr:cxnSp macro="">
      <xdr:nvCxnSpPr>
        <xdr:cNvPr id="315" name="直線コネクタ 314"/>
        <xdr:cNvCxnSpPr/>
      </xdr:nvCxnSpPr>
      <xdr:spPr>
        <a:xfrm>
          <a:off x="15290800" y="1012648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593</xdr:rowOff>
    </xdr:from>
    <xdr:to>
      <xdr:col>22</xdr:col>
      <xdr:colOff>203200</xdr:colOff>
      <xdr:row>59</xdr:row>
      <xdr:rowOff>10934</xdr:rowOff>
    </xdr:to>
    <xdr:cxnSp macro="">
      <xdr:nvCxnSpPr>
        <xdr:cNvPr id="318" name="直線コネクタ 317"/>
        <xdr:cNvCxnSpPr/>
      </xdr:nvCxnSpPr>
      <xdr:spPr>
        <a:xfrm>
          <a:off x="14401800" y="101161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168825</xdr:rowOff>
    </xdr:from>
    <xdr:to>
      <xdr:col>21</xdr:col>
      <xdr:colOff>0</xdr:colOff>
      <xdr:row>59</xdr:row>
      <xdr:rowOff>593</xdr:rowOff>
    </xdr:to>
    <xdr:cxnSp macro="">
      <xdr:nvCxnSpPr>
        <xdr:cNvPr id="321" name="直線コネクタ 320"/>
        <xdr:cNvCxnSpPr/>
      </xdr:nvCxnSpPr>
      <xdr:spPr>
        <a:xfrm>
          <a:off x="13512800" y="1011292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151807</xdr:rowOff>
    </xdr:from>
    <xdr:to>
      <xdr:col>24</xdr:col>
      <xdr:colOff>609600</xdr:colOff>
      <xdr:row>59</xdr:row>
      <xdr:rowOff>81957</xdr:rowOff>
    </xdr:to>
    <xdr:sp macro="" textlink="">
      <xdr:nvSpPr>
        <xdr:cNvPr id="331" name="円/楕円 330"/>
        <xdr:cNvSpPr/>
      </xdr:nvSpPr>
      <xdr:spPr>
        <a:xfrm>
          <a:off x="169672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73084</xdr:rowOff>
    </xdr:from>
    <xdr:ext cx="762000" cy="259045"/>
    <xdr:sp macro="" textlink="">
      <xdr:nvSpPr>
        <xdr:cNvPr id="332" name="定員管理の状況該当値テキスト"/>
        <xdr:cNvSpPr txBox="1"/>
      </xdr:nvSpPr>
      <xdr:spPr>
        <a:xfrm>
          <a:off x="17106900" y="10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150084</xdr:rowOff>
    </xdr:from>
    <xdr:to>
      <xdr:col>23</xdr:col>
      <xdr:colOff>457200</xdr:colOff>
      <xdr:row>59</xdr:row>
      <xdr:rowOff>80234</xdr:rowOff>
    </xdr:to>
    <xdr:sp macro="" textlink="">
      <xdr:nvSpPr>
        <xdr:cNvPr id="333" name="円/楕円 332"/>
        <xdr:cNvSpPr/>
      </xdr:nvSpPr>
      <xdr:spPr>
        <a:xfrm>
          <a:off x="16129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90411</xdr:rowOff>
    </xdr:from>
    <xdr:ext cx="736600" cy="259045"/>
    <xdr:sp macro="" textlink="">
      <xdr:nvSpPr>
        <xdr:cNvPr id="334" name="テキスト ボックス 333"/>
        <xdr:cNvSpPr txBox="1"/>
      </xdr:nvSpPr>
      <xdr:spPr>
        <a:xfrm>
          <a:off x="15798800" y="986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131584</xdr:rowOff>
    </xdr:from>
    <xdr:to>
      <xdr:col>22</xdr:col>
      <xdr:colOff>254000</xdr:colOff>
      <xdr:row>59</xdr:row>
      <xdr:rowOff>61734</xdr:rowOff>
    </xdr:to>
    <xdr:sp macro="" textlink="">
      <xdr:nvSpPr>
        <xdr:cNvPr id="335" name="円/楕円 334"/>
        <xdr:cNvSpPr/>
      </xdr:nvSpPr>
      <xdr:spPr>
        <a:xfrm>
          <a:off x="15240000" y="100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71911</xdr:rowOff>
    </xdr:from>
    <xdr:ext cx="762000" cy="259045"/>
    <xdr:sp macro="" textlink="">
      <xdr:nvSpPr>
        <xdr:cNvPr id="336" name="テキスト ボックス 335"/>
        <xdr:cNvSpPr txBox="1"/>
      </xdr:nvSpPr>
      <xdr:spPr>
        <a:xfrm>
          <a:off x="14909800" y="984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121243</xdr:rowOff>
    </xdr:from>
    <xdr:to>
      <xdr:col>21</xdr:col>
      <xdr:colOff>50800</xdr:colOff>
      <xdr:row>59</xdr:row>
      <xdr:rowOff>51393</xdr:rowOff>
    </xdr:to>
    <xdr:sp macro="" textlink="">
      <xdr:nvSpPr>
        <xdr:cNvPr id="337" name="円/楕円 336"/>
        <xdr:cNvSpPr/>
      </xdr:nvSpPr>
      <xdr:spPr>
        <a:xfrm>
          <a:off x="143510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61570</xdr:rowOff>
    </xdr:from>
    <xdr:ext cx="762000" cy="259045"/>
    <xdr:sp macro="" textlink="">
      <xdr:nvSpPr>
        <xdr:cNvPr id="338" name="テキスト ボックス 337"/>
        <xdr:cNvSpPr txBox="1"/>
      </xdr:nvSpPr>
      <xdr:spPr>
        <a:xfrm>
          <a:off x="14020800" y="98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118025</xdr:rowOff>
    </xdr:from>
    <xdr:to>
      <xdr:col>19</xdr:col>
      <xdr:colOff>533400</xdr:colOff>
      <xdr:row>59</xdr:row>
      <xdr:rowOff>48175</xdr:rowOff>
    </xdr:to>
    <xdr:sp macro="" textlink="">
      <xdr:nvSpPr>
        <xdr:cNvPr id="339" name="円/楕円 338"/>
        <xdr:cNvSpPr/>
      </xdr:nvSpPr>
      <xdr:spPr>
        <a:xfrm>
          <a:off x="13462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58352</xdr:rowOff>
    </xdr:from>
    <xdr:ext cx="762000" cy="259045"/>
    <xdr:sp macro="" textlink="">
      <xdr:nvSpPr>
        <xdr:cNvPr id="340" name="テキスト ボックス 339"/>
        <xdr:cNvSpPr txBox="1"/>
      </xdr:nvSpPr>
      <xdr:spPr>
        <a:xfrm>
          <a:off x="13131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適量・適切な事業実施により、類似団体内平均のみならず、全国平均、県平均を下回る</a:t>
          </a:r>
          <a:r>
            <a:rPr kumimoji="1" lang="en-US" altLang="ja-JP" sz="1300">
              <a:latin typeface="ＭＳ Ｐゴシック"/>
            </a:rPr>
            <a:t>5.5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今後も交付税算入率の高い地方債を活用するとともに、緊急度や住民のニーズを的確に把握し、適正な事業選択を行うことで、起債に大きく頼ることのない財政運営に努める。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35983</xdr:rowOff>
    </xdr:to>
    <xdr:cxnSp macro="">
      <xdr:nvCxnSpPr>
        <xdr:cNvPr id="373" name="直線コネクタ 372"/>
        <xdr:cNvCxnSpPr/>
      </xdr:nvCxnSpPr>
      <xdr:spPr>
        <a:xfrm flipV="1">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76200</xdr:rowOff>
    </xdr:to>
    <xdr:cxnSp macro="">
      <xdr:nvCxnSpPr>
        <xdr:cNvPr id="376" name="直線コネクタ 375"/>
        <xdr:cNvCxnSpPr/>
      </xdr:nvCxnSpPr>
      <xdr:spPr>
        <a:xfrm flipV="1">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132504</xdr:rowOff>
    </xdr:to>
    <xdr:cxnSp macro="">
      <xdr:nvCxnSpPr>
        <xdr:cNvPr id="379" name="直線コネクタ 378"/>
        <xdr:cNvCxnSpPr/>
      </xdr:nvCxnSpPr>
      <xdr:spPr>
        <a:xfrm flipV="1">
          <a:off x="14401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25400</xdr:rowOff>
    </xdr:to>
    <xdr:cxnSp macro="">
      <xdr:nvCxnSpPr>
        <xdr:cNvPr id="382" name="直線コネクタ 381"/>
        <xdr:cNvCxnSpPr/>
      </xdr:nvCxnSpPr>
      <xdr:spPr>
        <a:xfrm flipV="1">
          <a:off x="13512800" y="716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2" name="円/楕円 39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393"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394" name="円/楕円 393"/>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5" name="テキスト ボックス 394"/>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6" name="円/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7" name="テキスト ボックス 39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398" name="円/楕円 397"/>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399" name="テキスト ボックス 398"/>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当町は平成</a:t>
          </a:r>
          <a:r>
            <a:rPr kumimoji="1" lang="en-US" altLang="ja-JP" sz="1300">
              <a:latin typeface="ＭＳ Ｐゴシック"/>
            </a:rPr>
            <a:t>22</a:t>
          </a:r>
          <a:r>
            <a:rPr kumimoji="1" lang="ja-JP" altLang="en-US" sz="1300">
              <a:latin typeface="ＭＳ Ｐゴシック"/>
            </a:rPr>
            <a:t>年度から将来負担比率は</a:t>
          </a:r>
          <a:r>
            <a:rPr kumimoji="1" lang="en-US" altLang="ja-JP" sz="1300">
              <a:latin typeface="ＭＳ Ｐゴシック"/>
            </a:rPr>
            <a:t>0</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今後も地方債に頼らない財政運営を行い、現在の水準の維持に努める。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21.2</a:t>
          </a:r>
          <a:r>
            <a:rPr kumimoji="1" lang="ja-JP" altLang="en-US" sz="1300">
              <a:latin typeface="ＭＳ Ｐゴシック"/>
            </a:rPr>
            <a:t>％と類似団体内平均と比べて</a:t>
          </a:r>
          <a:r>
            <a:rPr kumimoji="1" lang="en-US" altLang="ja-JP" sz="1300">
              <a:latin typeface="ＭＳ Ｐゴシック"/>
            </a:rPr>
            <a:t>4.4</a:t>
          </a:r>
          <a:r>
            <a:rPr kumimoji="1" lang="ja-JP" altLang="en-US" sz="1300">
              <a:latin typeface="ＭＳ Ｐゴシック"/>
            </a:rPr>
            <a:t>％低い水準にある。これは、人口千人当たり職員数が類似団体平均と比較しても少ないことや、消防業務を委託していることなどが主な要因として挙げられる。</a:t>
          </a:r>
          <a:endParaRPr kumimoji="1" lang="en-US" altLang="ja-JP" sz="1300">
            <a:latin typeface="ＭＳ Ｐゴシック"/>
          </a:endParaRPr>
        </a:p>
        <a:p>
          <a:r>
            <a:rPr kumimoji="1" lang="ja-JP" altLang="en-US" sz="1300">
              <a:latin typeface="ＭＳ Ｐゴシック"/>
            </a:rPr>
            <a:t>　今後も、現在の水準を維持できるよう努める。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97282</xdr:rowOff>
    </xdr:from>
    <xdr:to>
      <xdr:col>7</xdr:col>
      <xdr:colOff>15875</xdr:colOff>
      <xdr:row>33</xdr:row>
      <xdr:rowOff>124714</xdr:rowOff>
    </xdr:to>
    <xdr:cxnSp macro="">
      <xdr:nvCxnSpPr>
        <xdr:cNvPr id="64" name="直線コネクタ 63"/>
        <xdr:cNvCxnSpPr/>
      </xdr:nvCxnSpPr>
      <xdr:spPr>
        <a:xfrm>
          <a:off x="3987800" y="57551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97282</xdr:rowOff>
    </xdr:from>
    <xdr:to>
      <xdr:col>5</xdr:col>
      <xdr:colOff>549275</xdr:colOff>
      <xdr:row>33</xdr:row>
      <xdr:rowOff>110998</xdr:rowOff>
    </xdr:to>
    <xdr:cxnSp macro="">
      <xdr:nvCxnSpPr>
        <xdr:cNvPr id="67" name="直線コネクタ 66"/>
        <xdr:cNvCxnSpPr/>
      </xdr:nvCxnSpPr>
      <xdr:spPr>
        <a:xfrm flipV="1">
          <a:off x="3098800" y="5755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10414</xdr:rowOff>
    </xdr:from>
    <xdr:to>
      <xdr:col>4</xdr:col>
      <xdr:colOff>346075</xdr:colOff>
      <xdr:row>33</xdr:row>
      <xdr:rowOff>110998</xdr:rowOff>
    </xdr:to>
    <xdr:cxnSp macro="">
      <xdr:nvCxnSpPr>
        <xdr:cNvPr id="70" name="直線コネクタ 69"/>
        <xdr:cNvCxnSpPr/>
      </xdr:nvCxnSpPr>
      <xdr:spPr>
        <a:xfrm>
          <a:off x="2209800" y="5668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10414</xdr:rowOff>
    </xdr:from>
    <xdr:to>
      <xdr:col>3</xdr:col>
      <xdr:colOff>142875</xdr:colOff>
      <xdr:row>33</xdr:row>
      <xdr:rowOff>97282</xdr:rowOff>
    </xdr:to>
    <xdr:cxnSp macro="">
      <xdr:nvCxnSpPr>
        <xdr:cNvPr id="73" name="直線コネクタ 72"/>
        <xdr:cNvCxnSpPr/>
      </xdr:nvCxnSpPr>
      <xdr:spPr>
        <a:xfrm flipV="1">
          <a:off x="1320800" y="56682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73914</xdr:rowOff>
    </xdr:from>
    <xdr:to>
      <xdr:col>7</xdr:col>
      <xdr:colOff>66675</xdr:colOff>
      <xdr:row>34</xdr:row>
      <xdr:rowOff>4064</xdr:rowOff>
    </xdr:to>
    <xdr:sp macro="" textlink="">
      <xdr:nvSpPr>
        <xdr:cNvPr id="83" name="円/楕円 82"/>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90441</xdr:rowOff>
    </xdr:from>
    <xdr:ext cx="762000" cy="259045"/>
    <xdr:sp macro="" textlink="">
      <xdr:nvSpPr>
        <xdr:cNvPr id="84" name="人件費該当値テキスト"/>
        <xdr:cNvSpPr txBox="1"/>
      </xdr:nvSpPr>
      <xdr:spPr>
        <a:xfrm>
          <a:off x="4914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46482</xdr:rowOff>
    </xdr:from>
    <xdr:to>
      <xdr:col>5</xdr:col>
      <xdr:colOff>600075</xdr:colOff>
      <xdr:row>33</xdr:row>
      <xdr:rowOff>148082</xdr:rowOff>
    </xdr:to>
    <xdr:sp macro="" textlink="">
      <xdr:nvSpPr>
        <xdr:cNvPr id="85" name="円/楕円 84"/>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158259</xdr:rowOff>
    </xdr:from>
    <xdr:ext cx="736600" cy="259045"/>
    <xdr:sp macro="" textlink="">
      <xdr:nvSpPr>
        <xdr:cNvPr id="86" name="テキスト ボックス 85"/>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60198</xdr:rowOff>
    </xdr:from>
    <xdr:to>
      <xdr:col>4</xdr:col>
      <xdr:colOff>396875</xdr:colOff>
      <xdr:row>33</xdr:row>
      <xdr:rowOff>161798</xdr:rowOff>
    </xdr:to>
    <xdr:sp macro="" textlink="">
      <xdr:nvSpPr>
        <xdr:cNvPr id="87" name="円/楕円 86"/>
        <xdr:cNvSpPr/>
      </xdr:nvSpPr>
      <xdr:spPr>
        <a:xfrm>
          <a:off x="3048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525</xdr:rowOff>
    </xdr:from>
    <xdr:ext cx="762000" cy="259045"/>
    <xdr:sp macro="" textlink="">
      <xdr:nvSpPr>
        <xdr:cNvPr id="88" name="テキスト ボックス 87"/>
        <xdr:cNvSpPr txBox="1"/>
      </xdr:nvSpPr>
      <xdr:spPr>
        <a:xfrm>
          <a:off x="2717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131064</xdr:rowOff>
    </xdr:from>
    <xdr:to>
      <xdr:col>3</xdr:col>
      <xdr:colOff>193675</xdr:colOff>
      <xdr:row>33</xdr:row>
      <xdr:rowOff>61214</xdr:rowOff>
    </xdr:to>
    <xdr:sp macro="" textlink="">
      <xdr:nvSpPr>
        <xdr:cNvPr id="89" name="円/楕円 88"/>
        <xdr:cNvSpPr/>
      </xdr:nvSpPr>
      <xdr:spPr>
        <a:xfrm>
          <a:off x="2159000" y="5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71391</xdr:rowOff>
    </xdr:from>
    <xdr:ext cx="762000" cy="259045"/>
    <xdr:sp macro="" textlink="">
      <xdr:nvSpPr>
        <xdr:cNvPr id="90" name="テキスト ボックス 89"/>
        <xdr:cNvSpPr txBox="1"/>
      </xdr:nvSpPr>
      <xdr:spPr>
        <a:xfrm>
          <a:off x="1828800" y="53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46482</xdr:rowOff>
    </xdr:from>
    <xdr:to>
      <xdr:col>1</xdr:col>
      <xdr:colOff>676275</xdr:colOff>
      <xdr:row>33</xdr:row>
      <xdr:rowOff>148082</xdr:rowOff>
    </xdr:to>
    <xdr:sp macro="" textlink="">
      <xdr:nvSpPr>
        <xdr:cNvPr id="91" name="円/楕円 90"/>
        <xdr:cNvSpPr/>
      </xdr:nvSpPr>
      <xdr:spPr>
        <a:xfrm>
          <a:off x="1270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158259</xdr:rowOff>
    </xdr:from>
    <xdr:ext cx="762000" cy="259045"/>
    <xdr:sp macro="" textlink="">
      <xdr:nvSpPr>
        <xdr:cNvPr id="92" name="テキスト ボックス 91"/>
        <xdr:cNvSpPr txBox="1"/>
      </xdr:nvSpPr>
      <xdr:spPr>
        <a:xfrm>
          <a:off x="939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昨年度よりも</a:t>
          </a:r>
          <a:r>
            <a:rPr kumimoji="1" lang="en-US" altLang="ja-JP" sz="1200">
              <a:latin typeface="+mn-ea"/>
              <a:ea typeface="+mn-ea"/>
            </a:rPr>
            <a:t>0.9</a:t>
          </a:r>
          <a:r>
            <a:rPr kumimoji="1" lang="ja-JP" altLang="en-US" sz="1200">
              <a:latin typeface="+mn-ea"/>
              <a:ea typeface="+mn-ea"/>
            </a:rPr>
            <a:t>％減少し、類似団体内平均を下回る結果となった。物件費のなかで高い割合を占めているのは各種委託料と需用費である。委託料について、バスの運行委託や高齢者生活福祉センター指定管理料など住民サービスに直結したものも多く、廃止等は難しく、需用費についても、電気料金の値上げや保有する施設数の増加に伴う光熱水費の増加など、削減が難しいものが多いのが現状である。</a:t>
          </a:r>
          <a:endParaRPr kumimoji="1" lang="en-US" altLang="ja-JP" sz="1200">
            <a:latin typeface="+mn-ea"/>
            <a:ea typeface="+mn-ea"/>
          </a:endParaRPr>
        </a:p>
        <a:p>
          <a:r>
            <a:rPr kumimoji="1" lang="ja-JP" altLang="en-US" sz="1200">
              <a:latin typeface="+mn-ea"/>
              <a:ea typeface="+mn-ea"/>
            </a:rPr>
            <a:t>　今後も消耗品など細々した需用費の抑制や、省エネを推奨し、職員間に省エネを意識づけることで、光熱水費等の抑制に努める。</a:t>
          </a:r>
          <a:endParaRPr kumimoji="1" lang="en-US" altLang="ja-JP" sz="14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28702</xdr:rowOff>
    </xdr:to>
    <xdr:cxnSp macro="">
      <xdr:nvCxnSpPr>
        <xdr:cNvPr id="122" name="直線コネクタ 121"/>
        <xdr:cNvCxnSpPr/>
      </xdr:nvCxnSpPr>
      <xdr:spPr>
        <a:xfrm flipV="1">
          <a:off x="15671800" y="2902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74422</xdr:rowOff>
    </xdr:to>
    <xdr:cxnSp macro="">
      <xdr:nvCxnSpPr>
        <xdr:cNvPr id="125" name="直線コネクタ 124"/>
        <xdr:cNvCxnSpPr/>
      </xdr:nvCxnSpPr>
      <xdr:spPr>
        <a:xfrm flipV="1">
          <a:off x="14782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17</xdr:row>
      <xdr:rowOff>74422</xdr:rowOff>
    </xdr:to>
    <xdr:cxnSp macro="">
      <xdr:nvCxnSpPr>
        <xdr:cNvPr id="128" name="直線コネクタ 127"/>
        <xdr:cNvCxnSpPr/>
      </xdr:nvCxnSpPr>
      <xdr:spPr>
        <a:xfrm>
          <a:off x="13893800" y="2879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136144</xdr:rowOff>
    </xdr:to>
    <xdr:cxnSp macro="">
      <xdr:nvCxnSpPr>
        <xdr:cNvPr id="131" name="直線コネクタ 130"/>
        <xdr:cNvCxnSpPr/>
      </xdr:nvCxnSpPr>
      <xdr:spPr>
        <a:xfrm>
          <a:off x="13004800" y="2847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1" name="円/楕円 140"/>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124731</xdr:rowOff>
    </xdr:from>
    <xdr:ext cx="762000" cy="259045"/>
    <xdr:sp macro="" textlink="">
      <xdr:nvSpPr>
        <xdr:cNvPr id="142"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3" name="円/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5" name="円/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6" name="テキスト ボックス 14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7" name="円/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25671</xdr:rowOff>
    </xdr:from>
    <xdr:ext cx="762000" cy="259045"/>
    <xdr:sp macro="" textlink="">
      <xdr:nvSpPr>
        <xdr:cNvPr id="148" name="テキスト ボックス 147"/>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9" name="円/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a:t>
          </a:r>
          <a:r>
            <a:rPr kumimoji="1" lang="en-US" altLang="ja-JP" sz="1300">
              <a:latin typeface="ＭＳ Ｐゴシック"/>
            </a:rPr>
            <a:t>0.2</a:t>
          </a:r>
          <a:r>
            <a:rPr kumimoji="1" lang="ja-JP" altLang="en-US" sz="1300">
              <a:latin typeface="ＭＳ Ｐゴシック"/>
            </a:rPr>
            <a:t>％上回っており、昨年度と比較して</a:t>
          </a:r>
          <a:r>
            <a:rPr kumimoji="1" lang="en-US" altLang="ja-JP" sz="1300">
              <a:latin typeface="ＭＳ Ｐゴシック"/>
            </a:rPr>
            <a:t>0.3</a:t>
          </a:r>
          <a:r>
            <a:rPr kumimoji="1" lang="ja-JP" altLang="en-US" sz="1300">
              <a:latin typeface="ＭＳ Ｐゴシック"/>
            </a:rPr>
            <a:t>％増加している。当町では、障害者自立支援費や児童手当などの占める割合が高く、抑制が難しいのが現状である。</a:t>
          </a:r>
          <a:endParaRPr kumimoji="1" lang="en-US" altLang="ja-JP" sz="1300">
            <a:latin typeface="ＭＳ Ｐゴシック"/>
          </a:endParaRPr>
        </a:p>
        <a:p>
          <a:r>
            <a:rPr kumimoji="1" lang="ja-JP" altLang="en-US" sz="1300">
              <a:latin typeface="ＭＳ Ｐゴシック"/>
            </a:rPr>
            <a:t>　今後も、町単独で行っている項目に関しては、縮小・廃止を含めた検討を行い、継続の場合でも支給要件の見直し等を行い、抑制・現状維持に努める。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4" name="直線コネクタ 183"/>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53522</xdr:rowOff>
    </xdr:to>
    <xdr:cxnSp macro="">
      <xdr:nvCxnSpPr>
        <xdr:cNvPr id="187" name="直線コネクタ 186"/>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190" name="直線コネクタ 189"/>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3" name="直線コネクタ 192"/>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3" name="円/楕円 20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4"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5" name="円/楕円 204"/>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6" name="テキスト ボックス 205"/>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7" name="円/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8" name="テキスト ボックス 20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1" name="円/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2" name="テキスト ボックス 211"/>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全国平均、県平均には及ばないものの、類似団体内平均を</a:t>
          </a:r>
          <a:r>
            <a:rPr kumimoji="1" lang="en-US" altLang="ja-JP" sz="1300">
              <a:latin typeface="ＭＳ Ｐゴシック"/>
            </a:rPr>
            <a:t>1.1</a:t>
          </a:r>
          <a:r>
            <a:rPr kumimoji="1" lang="ja-JP" altLang="en-US" sz="1300">
              <a:latin typeface="ＭＳ Ｐゴシック"/>
            </a:rPr>
            <a:t>％上回っている。これは長寿命化計画修繕計画に基づく橋りょう等の維持管理経費の増加等が主な要因である。</a:t>
          </a:r>
          <a:endParaRPr kumimoji="1" lang="en-US" altLang="ja-JP" sz="1300">
            <a:latin typeface="ＭＳ Ｐゴシック"/>
          </a:endParaRPr>
        </a:p>
        <a:p>
          <a:r>
            <a:rPr kumimoji="1" lang="ja-JP" altLang="en-US" sz="1300">
              <a:latin typeface="ＭＳ Ｐゴシック"/>
            </a:rPr>
            <a:t>　今後、老朽化した建物などの使用頻度や地元要望を考慮して、廃止も含め検討していくことで、維持補修費の抑制に努める。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127000</xdr:rowOff>
    </xdr:to>
    <xdr:cxnSp macro="">
      <xdr:nvCxnSpPr>
        <xdr:cNvPr id="244" name="直線コネクタ 243"/>
        <xdr:cNvCxnSpPr/>
      </xdr:nvCxnSpPr>
      <xdr:spPr>
        <a:xfrm flipV="1">
          <a:off x="15671800" y="998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127000</xdr:rowOff>
    </xdr:to>
    <xdr:cxnSp macro="">
      <xdr:nvCxnSpPr>
        <xdr:cNvPr id="247" name="直線コネクタ 246"/>
        <xdr:cNvCxnSpPr/>
      </xdr:nvCxnSpPr>
      <xdr:spPr>
        <a:xfrm>
          <a:off x="14782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58</xdr:row>
      <xdr:rowOff>73660</xdr:rowOff>
    </xdr:to>
    <xdr:cxnSp macro="">
      <xdr:nvCxnSpPr>
        <xdr:cNvPr id="250" name="直線コネクタ 249"/>
        <xdr:cNvCxnSpPr/>
      </xdr:nvCxnSpPr>
      <xdr:spPr>
        <a:xfrm>
          <a:off x="13893800" y="9758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53" name="直線コネクタ 252"/>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3" name="円/楕円 262"/>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4"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5" name="円/楕円 264"/>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6" name="テキスト ボックス 26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67" name="円/楕円 266"/>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68" name="テキスト ボックス 267"/>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69" name="円/楕円 268"/>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0" name="テキスト ボックス 269"/>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1" name="円/楕円 270"/>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2" name="テキスト ボックス 27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が類似団体内平均を上回っている理由としては、消防業務委託料や、ごみ処理・し尿処理施設などの各種広域施設分担金が高い割合を占めていることが挙げられる。これらは住民サービスに直結している部分のため削減することが難しいのが現状である。</a:t>
          </a:r>
          <a:endParaRPr kumimoji="1" lang="en-US" altLang="ja-JP" sz="1200">
            <a:latin typeface="ＭＳ Ｐゴシック"/>
          </a:endParaRPr>
        </a:p>
        <a:p>
          <a:r>
            <a:rPr kumimoji="1" lang="ja-JP" altLang="en-US" sz="1200">
              <a:latin typeface="ＭＳ Ｐゴシック"/>
            </a:rPr>
            <a:t>　今後は、それら以外の部分での補助金交付事業を精査し、補助金の廃止や統合、補助率の引き下げ、補助要件の見直しなどを行い、補助費等に係る歳出抑制に努める。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46990</xdr:rowOff>
    </xdr:to>
    <xdr:cxnSp macro="">
      <xdr:nvCxnSpPr>
        <xdr:cNvPr id="302" name="直線コネクタ 301"/>
        <xdr:cNvCxnSpPr/>
      </xdr:nvCxnSpPr>
      <xdr:spPr>
        <a:xfrm>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19558</xdr:rowOff>
    </xdr:to>
    <xdr:cxnSp macro="">
      <xdr:nvCxnSpPr>
        <xdr:cNvPr id="305" name="直線コネクタ 304"/>
        <xdr:cNvCxnSpPr/>
      </xdr:nvCxnSpPr>
      <xdr:spPr>
        <a:xfrm>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46990</xdr:rowOff>
    </xdr:to>
    <xdr:cxnSp macro="">
      <xdr:nvCxnSpPr>
        <xdr:cNvPr id="308" name="直線コネクタ 307"/>
        <xdr:cNvCxnSpPr/>
      </xdr:nvCxnSpPr>
      <xdr:spPr>
        <a:xfrm flipV="1">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46990</xdr:rowOff>
    </xdr:to>
    <xdr:cxnSp macro="">
      <xdr:nvCxnSpPr>
        <xdr:cNvPr id="311" name="直線コネクタ 310"/>
        <xdr:cNvCxnSpPr/>
      </xdr:nvCxnSpPr>
      <xdr:spPr>
        <a:xfrm>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1" name="円/楕円 32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2"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3" name="円/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5" name="円/楕円 324"/>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6" name="テキスト ボックス 32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7" name="円/楕円 32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8" name="テキスト ボックス 32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公債費に係る経常収支比率は、昨年度から</a:t>
          </a:r>
          <a:r>
            <a:rPr kumimoji="1" lang="en-US" altLang="ja-JP" sz="1300">
              <a:latin typeface="ＭＳ Ｐゴシック"/>
            </a:rPr>
            <a:t>0.8</a:t>
          </a:r>
          <a:r>
            <a:rPr kumimoji="1" lang="ja-JP" altLang="en-US" sz="1300">
              <a:latin typeface="ＭＳ Ｐゴシック"/>
            </a:rPr>
            <a:t>％増加したものの、類似団体内平均を</a:t>
          </a:r>
          <a:r>
            <a:rPr kumimoji="1" lang="en-US" altLang="ja-JP" sz="1300">
              <a:latin typeface="ＭＳ Ｐゴシック"/>
            </a:rPr>
            <a:t>0.3</a:t>
          </a:r>
          <a:r>
            <a:rPr kumimoji="1" lang="ja-JP" altLang="en-US" sz="1300">
              <a:latin typeface="ＭＳ Ｐゴシック"/>
            </a:rPr>
            <a:t>％下回っている。利率の高い地方債などは返済が終わり、借入残高も減少傾向にある。公債費のピークは平成</a:t>
          </a:r>
          <a:r>
            <a:rPr kumimoji="1" lang="en-US" altLang="ja-JP" sz="1300">
              <a:latin typeface="ＭＳ Ｐゴシック"/>
            </a:rPr>
            <a:t>30</a:t>
          </a:r>
          <a:r>
            <a:rPr kumimoji="1" lang="ja-JP" altLang="en-US" sz="1300">
              <a:latin typeface="ＭＳ Ｐゴシック"/>
            </a:rPr>
            <a:t>年度となり、以降は徐々に減少する見込みである。</a:t>
          </a:r>
          <a:endParaRPr kumimoji="1" lang="en-US" altLang="ja-JP" sz="1300">
            <a:latin typeface="ＭＳ Ｐゴシック"/>
          </a:endParaRPr>
        </a:p>
        <a:p>
          <a:r>
            <a:rPr kumimoji="1" lang="ja-JP" altLang="en-US" sz="1300">
              <a:latin typeface="ＭＳ Ｐゴシック"/>
            </a:rPr>
            <a:t>　今後も、類似団体内平均と同程度で推移するよう努める。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165100</xdr:rowOff>
    </xdr:to>
    <xdr:cxnSp macro="">
      <xdr:nvCxnSpPr>
        <xdr:cNvPr id="362" name="直線コネクタ 361"/>
        <xdr:cNvCxnSpPr/>
      </xdr:nvCxnSpPr>
      <xdr:spPr>
        <a:xfrm>
          <a:off x="3987800" y="1316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12700</xdr:rowOff>
    </xdr:to>
    <xdr:cxnSp macro="">
      <xdr:nvCxnSpPr>
        <xdr:cNvPr id="365" name="直線コネクタ 364"/>
        <xdr:cNvCxnSpPr/>
      </xdr:nvCxnSpPr>
      <xdr:spPr>
        <a:xfrm flipV="1">
          <a:off x="3098800" y="13164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12700</xdr:rowOff>
    </xdr:to>
    <xdr:cxnSp macro="">
      <xdr:nvCxnSpPr>
        <xdr:cNvPr id="368" name="直線コネクタ 367"/>
        <xdr:cNvCxnSpPr/>
      </xdr:nvCxnSpPr>
      <xdr:spPr>
        <a:xfrm>
          <a:off x="2209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27939</xdr:rowOff>
    </xdr:to>
    <xdr:cxnSp macro="">
      <xdr:nvCxnSpPr>
        <xdr:cNvPr id="371" name="直線コネクタ 370"/>
        <xdr:cNvCxnSpPr/>
      </xdr:nvCxnSpPr>
      <xdr:spPr>
        <a:xfrm flipV="1">
          <a:off x="1320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1" name="円/楕円 380"/>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82"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3" name="円/楕円 382"/>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4" name="テキスト ボックス 38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5" name="円/楕円 384"/>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6" name="テキスト ボックス 385"/>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7" name="円/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88" name="テキスト ボックス 387"/>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89" name="円/楕円 388"/>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63516</xdr:rowOff>
    </xdr:from>
    <xdr:ext cx="762000" cy="259045"/>
    <xdr:sp macro="" textlink="">
      <xdr:nvSpPr>
        <xdr:cNvPr id="390" name="テキスト ボックス 389"/>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公債費以外の各項目では、人件費・物件費を除く項目で類似団体内平均を上回ったが、本項目の類似団体内平均は</a:t>
          </a:r>
          <a:r>
            <a:rPr kumimoji="1" lang="en-US" altLang="ja-JP" sz="1200">
              <a:latin typeface="ＭＳ Ｐゴシック"/>
            </a:rPr>
            <a:t>2.9</a:t>
          </a:r>
          <a:r>
            <a:rPr kumimoji="1" lang="ja-JP" altLang="en-US" sz="1200">
              <a:latin typeface="ＭＳ Ｐゴシック"/>
            </a:rPr>
            <a:t>％下回った。人件費では、類似団体内平均が昨年度比</a:t>
          </a:r>
          <a:r>
            <a:rPr kumimoji="1" lang="en-US" altLang="ja-JP" sz="1200">
              <a:latin typeface="ＭＳ Ｐゴシック"/>
            </a:rPr>
            <a:t>1.2</a:t>
          </a:r>
          <a:r>
            <a:rPr kumimoji="1" lang="ja-JP" altLang="en-US" sz="1200">
              <a:latin typeface="ＭＳ Ｐゴシック"/>
            </a:rPr>
            <a:t>％上昇したのに対し、当町は</a:t>
          </a:r>
          <a:r>
            <a:rPr kumimoji="1" lang="en-US" altLang="ja-JP" sz="1200">
              <a:latin typeface="ＭＳ Ｐゴシック"/>
            </a:rPr>
            <a:t>0.6</a:t>
          </a:r>
          <a:r>
            <a:rPr kumimoji="1" lang="ja-JP" altLang="en-US" sz="1200">
              <a:latin typeface="ＭＳ Ｐゴシック"/>
            </a:rPr>
            <a:t>％</a:t>
          </a:r>
          <a:r>
            <a:rPr kumimoji="1" lang="ja-JP" altLang="en-US" sz="1200">
              <a:latin typeface="+mn-ea"/>
              <a:ea typeface="+mn-ea"/>
            </a:rPr>
            <a:t>上昇にとどまったこと、物件費では、昨年度と比べて</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％減少し、類似団体内平均を下回る結果となった</a:t>
          </a:r>
          <a:r>
            <a:rPr kumimoji="1" lang="ja-JP" altLang="en-US" sz="1200">
              <a:solidFill>
                <a:schemeClr val="dk1"/>
              </a:solidFill>
              <a:effectLst/>
              <a:latin typeface="+mn-ea"/>
              <a:ea typeface="+mn-ea"/>
              <a:cs typeface="+mn-cs"/>
            </a:rPr>
            <a:t>ことが要因である。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今後も、扶助費等の抑制が厳しい項目では現状維持に努めながらも、物件費や補助費、その他など抑制の余地のある部分では事業の見直し等に取り組み、増加しないよう努める。</a:t>
          </a:r>
          <a:endParaRPr kumimoji="1" lang="en-US" altLang="ja-JP" sz="1200">
            <a:solidFill>
              <a:schemeClr val="dk1"/>
            </a:solidFill>
            <a:effectLst/>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77</xdr:row>
      <xdr:rowOff>50256</xdr:rowOff>
    </xdr:to>
    <xdr:cxnSp macro="">
      <xdr:nvCxnSpPr>
        <xdr:cNvPr id="425" name="直線コネクタ 424"/>
        <xdr:cNvCxnSpPr/>
      </xdr:nvCxnSpPr>
      <xdr:spPr>
        <a:xfrm flipV="1">
          <a:off x="15671800" y="13235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50256</xdr:rowOff>
    </xdr:from>
    <xdr:to>
      <xdr:col>22</xdr:col>
      <xdr:colOff>565150</xdr:colOff>
      <xdr:row>77</xdr:row>
      <xdr:rowOff>66584</xdr:rowOff>
    </xdr:to>
    <xdr:cxnSp macro="">
      <xdr:nvCxnSpPr>
        <xdr:cNvPr id="428" name="直線コネクタ 427"/>
        <xdr:cNvCxnSpPr/>
      </xdr:nvCxnSpPr>
      <xdr:spPr>
        <a:xfrm flipV="1">
          <a:off x="14782800" y="13251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66584</xdr:rowOff>
    </xdr:to>
    <xdr:cxnSp macro="">
      <xdr:nvCxnSpPr>
        <xdr:cNvPr id="431" name="直線コネクタ 430"/>
        <xdr:cNvCxnSpPr/>
      </xdr:nvCxnSpPr>
      <xdr:spPr>
        <a:xfrm>
          <a:off x="13893800" y="1302003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25763</xdr:rowOff>
    </xdr:to>
    <xdr:cxnSp macro="">
      <xdr:nvCxnSpPr>
        <xdr:cNvPr id="434" name="直線コネクタ 433"/>
        <xdr:cNvCxnSpPr/>
      </xdr:nvCxnSpPr>
      <xdr:spPr>
        <a:xfrm flipV="1">
          <a:off x="13004800" y="13020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154577</xdr:rowOff>
    </xdr:from>
    <xdr:to>
      <xdr:col>24</xdr:col>
      <xdr:colOff>82550</xdr:colOff>
      <xdr:row>77</xdr:row>
      <xdr:rowOff>84727</xdr:rowOff>
    </xdr:to>
    <xdr:sp macro="" textlink="">
      <xdr:nvSpPr>
        <xdr:cNvPr id="444" name="円/楕円 443"/>
        <xdr:cNvSpPr/>
      </xdr:nvSpPr>
      <xdr:spPr>
        <a:xfrm>
          <a:off x="164592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171104</xdr:rowOff>
    </xdr:from>
    <xdr:ext cx="762000" cy="259045"/>
    <xdr:sp macro="" textlink="">
      <xdr:nvSpPr>
        <xdr:cNvPr id="445" name="公債費以外該当値テキスト"/>
        <xdr:cNvSpPr txBox="1"/>
      </xdr:nvSpPr>
      <xdr:spPr>
        <a:xfrm>
          <a:off x="16598900" y="1302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170906</xdr:rowOff>
    </xdr:from>
    <xdr:to>
      <xdr:col>22</xdr:col>
      <xdr:colOff>615950</xdr:colOff>
      <xdr:row>77</xdr:row>
      <xdr:rowOff>101056</xdr:rowOff>
    </xdr:to>
    <xdr:sp macro="" textlink="">
      <xdr:nvSpPr>
        <xdr:cNvPr id="446" name="円/楕円 445"/>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85833</xdr:rowOff>
    </xdr:from>
    <xdr:ext cx="736600" cy="259045"/>
    <xdr:sp macro="" textlink="">
      <xdr:nvSpPr>
        <xdr:cNvPr id="447" name="テキスト ボックス 446"/>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15784</xdr:rowOff>
    </xdr:from>
    <xdr:to>
      <xdr:col>21</xdr:col>
      <xdr:colOff>412750</xdr:colOff>
      <xdr:row>77</xdr:row>
      <xdr:rowOff>117384</xdr:rowOff>
    </xdr:to>
    <xdr:sp macro="" textlink="">
      <xdr:nvSpPr>
        <xdr:cNvPr id="448" name="円/楕円 447"/>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127561</xdr:rowOff>
    </xdr:from>
    <xdr:ext cx="762000" cy="259045"/>
    <xdr:sp macro="" textlink="">
      <xdr:nvSpPr>
        <xdr:cNvPr id="449" name="テキスト ボックス 448"/>
        <xdr:cNvSpPr txBox="1"/>
      </xdr:nvSpPr>
      <xdr:spPr>
        <a:xfrm>
          <a:off x="14401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0" name="円/楕円 44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1" name="テキスト ボックス 45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146413</xdr:rowOff>
    </xdr:from>
    <xdr:to>
      <xdr:col>19</xdr:col>
      <xdr:colOff>6350</xdr:colOff>
      <xdr:row>76</xdr:row>
      <xdr:rowOff>76563</xdr:rowOff>
    </xdr:to>
    <xdr:sp macro="" textlink="">
      <xdr:nvSpPr>
        <xdr:cNvPr id="452" name="円/楕円 451"/>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86740</xdr:rowOff>
    </xdr:from>
    <xdr:ext cx="762000" cy="259045"/>
    <xdr:sp macro="" textlink="">
      <xdr:nvSpPr>
        <xdr:cNvPr id="453" name="テキスト ボックス 452"/>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和歌山県古座川町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158697</xdr:rowOff>
    </xdr:from>
    <xdr:to>
      <xdr:col>4</xdr:col>
      <xdr:colOff>1117600</xdr:colOff>
      <xdr:row>18</xdr:row>
      <xdr:rowOff>160884</xdr:rowOff>
    </xdr:to>
    <xdr:cxnSp macro="">
      <xdr:nvCxnSpPr>
        <xdr:cNvPr id="51" name="直線コネクタ 50"/>
        <xdr:cNvCxnSpPr/>
      </xdr:nvCxnSpPr>
      <xdr:spPr bwMode="auto">
        <a:xfrm flipV="1">
          <a:off x="5003800" y="3292422"/>
          <a:ext cx="6477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160884</xdr:rowOff>
    </xdr:from>
    <xdr:to>
      <xdr:col>4</xdr:col>
      <xdr:colOff>469900</xdr:colOff>
      <xdr:row>19</xdr:row>
      <xdr:rowOff>4085</xdr:rowOff>
    </xdr:to>
    <xdr:cxnSp macro="">
      <xdr:nvCxnSpPr>
        <xdr:cNvPr id="54" name="直線コネクタ 53"/>
        <xdr:cNvCxnSpPr/>
      </xdr:nvCxnSpPr>
      <xdr:spPr bwMode="auto">
        <a:xfrm flipV="1">
          <a:off x="4305300" y="3294609"/>
          <a:ext cx="698500" cy="1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4085</xdr:rowOff>
    </xdr:from>
    <xdr:to>
      <xdr:col>3</xdr:col>
      <xdr:colOff>904875</xdr:colOff>
      <xdr:row>19</xdr:row>
      <xdr:rowOff>29420</xdr:rowOff>
    </xdr:to>
    <xdr:cxnSp macro="">
      <xdr:nvCxnSpPr>
        <xdr:cNvPr id="57" name="直線コネクタ 56"/>
        <xdr:cNvCxnSpPr/>
      </xdr:nvCxnSpPr>
      <xdr:spPr bwMode="auto">
        <a:xfrm flipV="1">
          <a:off x="3606800" y="3309260"/>
          <a:ext cx="698500" cy="2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29420</xdr:rowOff>
    </xdr:from>
    <xdr:to>
      <xdr:col>3</xdr:col>
      <xdr:colOff>206375</xdr:colOff>
      <xdr:row>19</xdr:row>
      <xdr:rowOff>35262</xdr:rowOff>
    </xdr:to>
    <xdr:cxnSp macro="">
      <xdr:nvCxnSpPr>
        <xdr:cNvPr id="60" name="直線コネクタ 59"/>
        <xdr:cNvCxnSpPr/>
      </xdr:nvCxnSpPr>
      <xdr:spPr bwMode="auto">
        <a:xfrm flipV="1">
          <a:off x="2908300" y="3334595"/>
          <a:ext cx="698500" cy="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107897</xdr:rowOff>
    </xdr:from>
    <xdr:to>
      <xdr:col>5</xdr:col>
      <xdr:colOff>34925</xdr:colOff>
      <xdr:row>19</xdr:row>
      <xdr:rowOff>38047</xdr:rowOff>
    </xdr:to>
    <xdr:sp macro="" textlink="">
      <xdr:nvSpPr>
        <xdr:cNvPr id="70" name="円/楕円 69"/>
        <xdr:cNvSpPr/>
      </xdr:nvSpPr>
      <xdr:spPr bwMode="auto">
        <a:xfrm>
          <a:off x="5600700" y="32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79974</xdr:rowOff>
    </xdr:from>
    <xdr:ext cx="762000" cy="259045"/>
    <xdr:sp macro="" textlink="">
      <xdr:nvSpPr>
        <xdr:cNvPr id="71" name="人口1人当たり決算額の推移該当値テキスト130"/>
        <xdr:cNvSpPr txBox="1"/>
      </xdr:nvSpPr>
      <xdr:spPr>
        <a:xfrm>
          <a:off x="5740400" y="32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194,755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110085</xdr:rowOff>
    </xdr:from>
    <xdr:to>
      <xdr:col>4</xdr:col>
      <xdr:colOff>520700</xdr:colOff>
      <xdr:row>19</xdr:row>
      <xdr:rowOff>40235</xdr:rowOff>
    </xdr:to>
    <xdr:sp macro="" textlink="">
      <xdr:nvSpPr>
        <xdr:cNvPr id="72" name="円/楕円 71"/>
        <xdr:cNvSpPr/>
      </xdr:nvSpPr>
      <xdr:spPr bwMode="auto">
        <a:xfrm>
          <a:off x="4953000" y="32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25011</xdr:rowOff>
    </xdr:from>
    <xdr:ext cx="736600" cy="259045"/>
    <xdr:sp macro="" textlink="">
      <xdr:nvSpPr>
        <xdr:cNvPr id="73" name="テキスト ボックス 72"/>
        <xdr:cNvSpPr txBox="1"/>
      </xdr:nvSpPr>
      <xdr:spPr>
        <a:xfrm>
          <a:off x="4622800" y="333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124735</xdr:rowOff>
    </xdr:from>
    <xdr:to>
      <xdr:col>3</xdr:col>
      <xdr:colOff>955675</xdr:colOff>
      <xdr:row>19</xdr:row>
      <xdr:rowOff>54885</xdr:rowOff>
    </xdr:to>
    <xdr:sp macro="" textlink="">
      <xdr:nvSpPr>
        <xdr:cNvPr id="74" name="円/楕円 73"/>
        <xdr:cNvSpPr/>
      </xdr:nvSpPr>
      <xdr:spPr bwMode="auto">
        <a:xfrm>
          <a:off x="4254500" y="325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39662</xdr:rowOff>
    </xdr:from>
    <xdr:ext cx="762000" cy="259045"/>
    <xdr:sp macro="" textlink="">
      <xdr:nvSpPr>
        <xdr:cNvPr id="75" name="テキスト ボックス 74"/>
        <xdr:cNvSpPr txBox="1"/>
      </xdr:nvSpPr>
      <xdr:spPr>
        <a:xfrm>
          <a:off x="3924300" y="33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150070</xdr:rowOff>
    </xdr:from>
    <xdr:to>
      <xdr:col>3</xdr:col>
      <xdr:colOff>257175</xdr:colOff>
      <xdr:row>19</xdr:row>
      <xdr:rowOff>80220</xdr:rowOff>
    </xdr:to>
    <xdr:sp macro="" textlink="">
      <xdr:nvSpPr>
        <xdr:cNvPr id="76" name="円/楕円 75"/>
        <xdr:cNvSpPr/>
      </xdr:nvSpPr>
      <xdr:spPr bwMode="auto">
        <a:xfrm>
          <a:off x="3556000" y="328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64997</xdr:rowOff>
    </xdr:from>
    <xdr:ext cx="762000" cy="259045"/>
    <xdr:sp macro="" textlink="">
      <xdr:nvSpPr>
        <xdr:cNvPr id="77" name="テキスト ボックス 76"/>
        <xdr:cNvSpPr txBox="1"/>
      </xdr:nvSpPr>
      <xdr:spPr>
        <a:xfrm>
          <a:off x="3225800" y="33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155912</xdr:rowOff>
    </xdr:from>
    <xdr:to>
      <xdr:col>2</xdr:col>
      <xdr:colOff>692150</xdr:colOff>
      <xdr:row>19</xdr:row>
      <xdr:rowOff>86062</xdr:rowOff>
    </xdr:to>
    <xdr:sp macro="" textlink="">
      <xdr:nvSpPr>
        <xdr:cNvPr id="78" name="円/楕円 77"/>
        <xdr:cNvSpPr/>
      </xdr:nvSpPr>
      <xdr:spPr bwMode="auto">
        <a:xfrm>
          <a:off x="2857500" y="328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70839</xdr:rowOff>
    </xdr:from>
    <xdr:ext cx="762000" cy="259045"/>
    <xdr:sp macro="" textlink="">
      <xdr:nvSpPr>
        <xdr:cNvPr id="79" name="テキスト ボックス 78"/>
        <xdr:cNvSpPr txBox="1"/>
      </xdr:nvSpPr>
      <xdr:spPr>
        <a:xfrm>
          <a:off x="2527300" y="33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254284</xdr:rowOff>
    </xdr:from>
    <xdr:to>
      <xdr:col>4</xdr:col>
      <xdr:colOff>1117600</xdr:colOff>
      <xdr:row>35</xdr:row>
      <xdr:rowOff>269856</xdr:rowOff>
    </xdr:to>
    <xdr:cxnSp macro="">
      <xdr:nvCxnSpPr>
        <xdr:cNvPr id="110" name="直線コネクタ 109"/>
        <xdr:cNvCxnSpPr/>
      </xdr:nvCxnSpPr>
      <xdr:spPr bwMode="auto">
        <a:xfrm>
          <a:off x="5003800" y="6864634"/>
          <a:ext cx="647700" cy="1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254284</xdr:rowOff>
    </xdr:from>
    <xdr:to>
      <xdr:col>4</xdr:col>
      <xdr:colOff>469900</xdr:colOff>
      <xdr:row>35</xdr:row>
      <xdr:rowOff>254733</xdr:rowOff>
    </xdr:to>
    <xdr:cxnSp macro="">
      <xdr:nvCxnSpPr>
        <xdr:cNvPr id="113" name="直線コネクタ 112"/>
        <xdr:cNvCxnSpPr/>
      </xdr:nvCxnSpPr>
      <xdr:spPr bwMode="auto">
        <a:xfrm flipV="1">
          <a:off x="4305300" y="6864634"/>
          <a:ext cx="698500" cy="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238154</xdr:rowOff>
    </xdr:from>
    <xdr:to>
      <xdr:col>3</xdr:col>
      <xdr:colOff>904875</xdr:colOff>
      <xdr:row>35</xdr:row>
      <xdr:rowOff>254733</xdr:rowOff>
    </xdr:to>
    <xdr:cxnSp macro="">
      <xdr:nvCxnSpPr>
        <xdr:cNvPr id="116" name="直線コネクタ 115"/>
        <xdr:cNvCxnSpPr/>
      </xdr:nvCxnSpPr>
      <xdr:spPr bwMode="auto">
        <a:xfrm>
          <a:off x="3606800" y="6848504"/>
          <a:ext cx="698500" cy="16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222125</xdr:rowOff>
    </xdr:from>
    <xdr:to>
      <xdr:col>3</xdr:col>
      <xdr:colOff>206375</xdr:colOff>
      <xdr:row>35</xdr:row>
      <xdr:rowOff>238154</xdr:rowOff>
    </xdr:to>
    <xdr:cxnSp macro="">
      <xdr:nvCxnSpPr>
        <xdr:cNvPr id="119" name="直線コネクタ 118"/>
        <xdr:cNvCxnSpPr/>
      </xdr:nvCxnSpPr>
      <xdr:spPr bwMode="auto">
        <a:xfrm>
          <a:off x="2908300" y="6832475"/>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219056</xdr:rowOff>
    </xdr:from>
    <xdr:to>
      <xdr:col>5</xdr:col>
      <xdr:colOff>34925</xdr:colOff>
      <xdr:row>35</xdr:row>
      <xdr:rowOff>320656</xdr:rowOff>
    </xdr:to>
    <xdr:sp macro="" textlink="">
      <xdr:nvSpPr>
        <xdr:cNvPr id="129" name="円/楕円 128"/>
        <xdr:cNvSpPr/>
      </xdr:nvSpPr>
      <xdr:spPr bwMode="auto">
        <a:xfrm>
          <a:off x="5600700" y="68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191133</xdr:rowOff>
    </xdr:from>
    <xdr:ext cx="762000" cy="259045"/>
    <xdr:sp macro="" textlink="">
      <xdr:nvSpPr>
        <xdr:cNvPr id="130" name="人口1人当たり決算額の推移該当値テキスト445"/>
        <xdr:cNvSpPr txBox="1"/>
      </xdr:nvSpPr>
      <xdr:spPr>
        <a:xfrm>
          <a:off x="5740400" y="68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203484</xdr:rowOff>
    </xdr:from>
    <xdr:to>
      <xdr:col>4</xdr:col>
      <xdr:colOff>520700</xdr:colOff>
      <xdr:row>35</xdr:row>
      <xdr:rowOff>305084</xdr:rowOff>
    </xdr:to>
    <xdr:sp macro="" textlink="">
      <xdr:nvSpPr>
        <xdr:cNvPr id="131" name="円/楕円 130"/>
        <xdr:cNvSpPr/>
      </xdr:nvSpPr>
      <xdr:spPr bwMode="auto">
        <a:xfrm>
          <a:off x="49530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315261</xdr:rowOff>
    </xdr:from>
    <xdr:ext cx="736600" cy="259045"/>
    <xdr:sp macro="" textlink="">
      <xdr:nvSpPr>
        <xdr:cNvPr id="132" name="テキスト ボックス 131"/>
        <xdr:cNvSpPr txBox="1"/>
      </xdr:nvSpPr>
      <xdr:spPr>
        <a:xfrm>
          <a:off x="4622800" y="658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203933</xdr:rowOff>
    </xdr:from>
    <xdr:to>
      <xdr:col>3</xdr:col>
      <xdr:colOff>955675</xdr:colOff>
      <xdr:row>35</xdr:row>
      <xdr:rowOff>305533</xdr:rowOff>
    </xdr:to>
    <xdr:sp macro="" textlink="">
      <xdr:nvSpPr>
        <xdr:cNvPr id="133" name="円/楕円 132"/>
        <xdr:cNvSpPr/>
      </xdr:nvSpPr>
      <xdr:spPr bwMode="auto">
        <a:xfrm>
          <a:off x="4254500" y="681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290310</xdr:rowOff>
    </xdr:from>
    <xdr:ext cx="762000" cy="259045"/>
    <xdr:sp macro="" textlink="">
      <xdr:nvSpPr>
        <xdr:cNvPr id="134" name="テキスト ボックス 133"/>
        <xdr:cNvSpPr txBox="1"/>
      </xdr:nvSpPr>
      <xdr:spPr>
        <a:xfrm>
          <a:off x="3924300" y="690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187354</xdr:rowOff>
    </xdr:from>
    <xdr:to>
      <xdr:col>3</xdr:col>
      <xdr:colOff>257175</xdr:colOff>
      <xdr:row>35</xdr:row>
      <xdr:rowOff>288954</xdr:rowOff>
    </xdr:to>
    <xdr:sp macro="" textlink="">
      <xdr:nvSpPr>
        <xdr:cNvPr id="135" name="円/楕円 134"/>
        <xdr:cNvSpPr/>
      </xdr:nvSpPr>
      <xdr:spPr bwMode="auto">
        <a:xfrm>
          <a:off x="3556000" y="679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273731</xdr:rowOff>
    </xdr:from>
    <xdr:ext cx="762000" cy="259045"/>
    <xdr:sp macro="" textlink="">
      <xdr:nvSpPr>
        <xdr:cNvPr id="136" name="テキスト ボックス 135"/>
        <xdr:cNvSpPr txBox="1"/>
      </xdr:nvSpPr>
      <xdr:spPr>
        <a:xfrm>
          <a:off x="3225800" y="688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171325</xdr:rowOff>
    </xdr:from>
    <xdr:to>
      <xdr:col>2</xdr:col>
      <xdr:colOff>692150</xdr:colOff>
      <xdr:row>35</xdr:row>
      <xdr:rowOff>272925</xdr:rowOff>
    </xdr:to>
    <xdr:sp macro="" textlink="">
      <xdr:nvSpPr>
        <xdr:cNvPr id="137" name="円/楕円 136"/>
        <xdr:cNvSpPr/>
      </xdr:nvSpPr>
      <xdr:spPr bwMode="auto">
        <a:xfrm>
          <a:off x="2857500" y="678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257702</xdr:rowOff>
    </xdr:from>
    <xdr:ext cx="762000" cy="259045"/>
    <xdr:sp macro="" textlink="">
      <xdr:nvSpPr>
        <xdr:cNvPr id="138" name="テキスト ボックス 137"/>
        <xdr:cNvSpPr txBox="1"/>
      </xdr:nvSpPr>
      <xdr:spPr>
        <a:xfrm>
          <a:off x="2527300" y="686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7603</xdr:rowOff>
    </xdr:from>
    <xdr:to>
      <xdr:col>6</xdr:col>
      <xdr:colOff>511175</xdr:colOff>
      <xdr:row>38</xdr:row>
      <xdr:rowOff>13209</xdr:rowOff>
    </xdr:to>
    <xdr:cxnSp macro="">
      <xdr:nvCxnSpPr>
        <xdr:cNvPr id="62" name="直線コネクタ 61"/>
        <xdr:cNvCxnSpPr/>
      </xdr:nvCxnSpPr>
      <xdr:spPr>
        <a:xfrm flipV="1">
          <a:off x="3797300" y="6522703"/>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13209</xdr:rowOff>
    </xdr:from>
    <xdr:to>
      <xdr:col>5</xdr:col>
      <xdr:colOff>358775</xdr:colOff>
      <xdr:row>38</xdr:row>
      <xdr:rowOff>22975</xdr:rowOff>
    </xdr:to>
    <xdr:cxnSp macro="">
      <xdr:nvCxnSpPr>
        <xdr:cNvPr id="65" name="直線コネクタ 64"/>
        <xdr:cNvCxnSpPr/>
      </xdr:nvCxnSpPr>
      <xdr:spPr>
        <a:xfrm flipV="1">
          <a:off x="2908300" y="6528309"/>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22975</xdr:rowOff>
    </xdr:from>
    <xdr:to>
      <xdr:col>4</xdr:col>
      <xdr:colOff>155575</xdr:colOff>
      <xdr:row>38</xdr:row>
      <xdr:rowOff>38969</xdr:rowOff>
    </xdr:to>
    <xdr:cxnSp macro="">
      <xdr:nvCxnSpPr>
        <xdr:cNvPr id="68" name="直線コネクタ 67"/>
        <xdr:cNvCxnSpPr/>
      </xdr:nvCxnSpPr>
      <xdr:spPr>
        <a:xfrm flipV="1">
          <a:off x="2019300" y="6538075"/>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37384</xdr:rowOff>
    </xdr:from>
    <xdr:to>
      <xdr:col>2</xdr:col>
      <xdr:colOff>638175</xdr:colOff>
      <xdr:row>38</xdr:row>
      <xdr:rowOff>38969</xdr:rowOff>
    </xdr:to>
    <xdr:cxnSp macro="">
      <xdr:nvCxnSpPr>
        <xdr:cNvPr id="71" name="直線コネクタ 70"/>
        <xdr:cNvCxnSpPr/>
      </xdr:nvCxnSpPr>
      <xdr:spPr>
        <a:xfrm>
          <a:off x="1130300" y="6552484"/>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128253</xdr:rowOff>
    </xdr:from>
    <xdr:to>
      <xdr:col>6</xdr:col>
      <xdr:colOff>561975</xdr:colOff>
      <xdr:row>38</xdr:row>
      <xdr:rowOff>58403</xdr:rowOff>
    </xdr:to>
    <xdr:sp macro="" textlink="">
      <xdr:nvSpPr>
        <xdr:cNvPr id="81" name="円/楕円 80"/>
        <xdr:cNvSpPr/>
      </xdr:nvSpPr>
      <xdr:spPr>
        <a:xfrm>
          <a:off x="4584700" y="64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106680</xdr:rowOff>
    </xdr:from>
    <xdr:ext cx="599010" cy="259045"/>
    <xdr:sp macro="" textlink="">
      <xdr:nvSpPr>
        <xdr:cNvPr id="82" name="人件費該当値テキスト"/>
        <xdr:cNvSpPr txBox="1"/>
      </xdr:nvSpPr>
      <xdr:spPr>
        <a:xfrm>
          <a:off x="4686300" y="645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133859</xdr:rowOff>
    </xdr:from>
    <xdr:to>
      <xdr:col>5</xdr:col>
      <xdr:colOff>409575</xdr:colOff>
      <xdr:row>38</xdr:row>
      <xdr:rowOff>64009</xdr:rowOff>
    </xdr:to>
    <xdr:sp macro="" textlink="">
      <xdr:nvSpPr>
        <xdr:cNvPr id="83" name="円/楕円 82"/>
        <xdr:cNvSpPr/>
      </xdr:nvSpPr>
      <xdr:spPr>
        <a:xfrm>
          <a:off x="3746500" y="64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55136</xdr:rowOff>
    </xdr:from>
    <xdr:ext cx="599010" cy="259045"/>
    <xdr:sp macro="" textlink="">
      <xdr:nvSpPr>
        <xdr:cNvPr id="84" name="テキスト ボックス 83"/>
        <xdr:cNvSpPr txBox="1"/>
      </xdr:nvSpPr>
      <xdr:spPr>
        <a:xfrm>
          <a:off x="3497794" y="65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143625</xdr:rowOff>
    </xdr:from>
    <xdr:to>
      <xdr:col>4</xdr:col>
      <xdr:colOff>206375</xdr:colOff>
      <xdr:row>38</xdr:row>
      <xdr:rowOff>73775</xdr:rowOff>
    </xdr:to>
    <xdr:sp macro="" textlink="">
      <xdr:nvSpPr>
        <xdr:cNvPr id="85" name="円/楕円 84"/>
        <xdr:cNvSpPr/>
      </xdr:nvSpPr>
      <xdr:spPr>
        <a:xfrm>
          <a:off x="2857500" y="64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64902</xdr:rowOff>
    </xdr:from>
    <xdr:ext cx="599010" cy="259045"/>
    <xdr:sp macro="" textlink="">
      <xdr:nvSpPr>
        <xdr:cNvPr id="86" name="テキスト ボックス 85"/>
        <xdr:cNvSpPr txBox="1"/>
      </xdr:nvSpPr>
      <xdr:spPr>
        <a:xfrm>
          <a:off x="2608794" y="658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159619</xdr:rowOff>
    </xdr:from>
    <xdr:to>
      <xdr:col>3</xdr:col>
      <xdr:colOff>3175</xdr:colOff>
      <xdr:row>38</xdr:row>
      <xdr:rowOff>89769</xdr:rowOff>
    </xdr:to>
    <xdr:sp macro="" textlink="">
      <xdr:nvSpPr>
        <xdr:cNvPr id="87" name="円/楕円 86"/>
        <xdr:cNvSpPr/>
      </xdr:nvSpPr>
      <xdr:spPr>
        <a:xfrm>
          <a:off x="1968500" y="65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80896</xdr:rowOff>
    </xdr:from>
    <xdr:ext cx="599010" cy="259045"/>
    <xdr:sp macro="" textlink="">
      <xdr:nvSpPr>
        <xdr:cNvPr id="88" name="テキスト ボックス 87"/>
        <xdr:cNvSpPr txBox="1"/>
      </xdr:nvSpPr>
      <xdr:spPr>
        <a:xfrm>
          <a:off x="1719794" y="659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158033</xdr:rowOff>
    </xdr:from>
    <xdr:to>
      <xdr:col>1</xdr:col>
      <xdr:colOff>485775</xdr:colOff>
      <xdr:row>38</xdr:row>
      <xdr:rowOff>88184</xdr:rowOff>
    </xdr:to>
    <xdr:sp macro="" textlink="">
      <xdr:nvSpPr>
        <xdr:cNvPr id="89" name="円/楕円 88"/>
        <xdr:cNvSpPr/>
      </xdr:nvSpPr>
      <xdr:spPr>
        <a:xfrm>
          <a:off x="1079500" y="6501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79311</xdr:rowOff>
    </xdr:from>
    <xdr:ext cx="599010" cy="259045"/>
    <xdr:sp macro="" textlink="">
      <xdr:nvSpPr>
        <xdr:cNvPr id="90" name="テキスト ボックス 89"/>
        <xdr:cNvSpPr txBox="1"/>
      </xdr:nvSpPr>
      <xdr:spPr>
        <a:xfrm>
          <a:off x="830794" y="659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77650</xdr:rowOff>
    </xdr:from>
    <xdr:to>
      <xdr:col>6</xdr:col>
      <xdr:colOff>511175</xdr:colOff>
      <xdr:row>57</xdr:row>
      <xdr:rowOff>82512</xdr:rowOff>
    </xdr:to>
    <xdr:cxnSp macro="">
      <xdr:nvCxnSpPr>
        <xdr:cNvPr id="115" name="直線コネクタ 114"/>
        <xdr:cNvCxnSpPr/>
      </xdr:nvCxnSpPr>
      <xdr:spPr>
        <a:xfrm>
          <a:off x="3797300" y="9850300"/>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77650</xdr:rowOff>
    </xdr:from>
    <xdr:to>
      <xdr:col>5</xdr:col>
      <xdr:colOff>358775</xdr:colOff>
      <xdr:row>57</xdr:row>
      <xdr:rowOff>93130</xdr:rowOff>
    </xdr:to>
    <xdr:cxnSp macro="">
      <xdr:nvCxnSpPr>
        <xdr:cNvPr id="118" name="直線コネクタ 117"/>
        <xdr:cNvCxnSpPr/>
      </xdr:nvCxnSpPr>
      <xdr:spPr>
        <a:xfrm flipV="1">
          <a:off x="2908300" y="9850300"/>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93130</xdr:rowOff>
    </xdr:from>
    <xdr:to>
      <xdr:col>4</xdr:col>
      <xdr:colOff>155575</xdr:colOff>
      <xdr:row>57</xdr:row>
      <xdr:rowOff>108910</xdr:rowOff>
    </xdr:to>
    <xdr:cxnSp macro="">
      <xdr:nvCxnSpPr>
        <xdr:cNvPr id="121" name="直線コネクタ 120"/>
        <xdr:cNvCxnSpPr/>
      </xdr:nvCxnSpPr>
      <xdr:spPr>
        <a:xfrm flipV="1">
          <a:off x="2019300" y="9865780"/>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108910</xdr:rowOff>
    </xdr:from>
    <xdr:to>
      <xdr:col>2</xdr:col>
      <xdr:colOff>638175</xdr:colOff>
      <xdr:row>57</xdr:row>
      <xdr:rowOff>109310</xdr:rowOff>
    </xdr:to>
    <xdr:cxnSp macro="">
      <xdr:nvCxnSpPr>
        <xdr:cNvPr id="124" name="直線コネクタ 123"/>
        <xdr:cNvCxnSpPr/>
      </xdr:nvCxnSpPr>
      <xdr:spPr>
        <a:xfrm flipV="1">
          <a:off x="1130300" y="988156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31712</xdr:rowOff>
    </xdr:from>
    <xdr:to>
      <xdr:col>6</xdr:col>
      <xdr:colOff>561975</xdr:colOff>
      <xdr:row>57</xdr:row>
      <xdr:rowOff>133312</xdr:rowOff>
    </xdr:to>
    <xdr:sp macro="" textlink="">
      <xdr:nvSpPr>
        <xdr:cNvPr id="134" name="円/楕円 133"/>
        <xdr:cNvSpPr/>
      </xdr:nvSpPr>
      <xdr:spPr>
        <a:xfrm>
          <a:off x="4584700" y="9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26850</xdr:rowOff>
    </xdr:from>
    <xdr:to>
      <xdr:col>5</xdr:col>
      <xdr:colOff>409575</xdr:colOff>
      <xdr:row>57</xdr:row>
      <xdr:rowOff>128450</xdr:rowOff>
    </xdr:to>
    <xdr:sp macro="" textlink="">
      <xdr:nvSpPr>
        <xdr:cNvPr id="136" name="円/楕円 135"/>
        <xdr:cNvSpPr/>
      </xdr:nvSpPr>
      <xdr:spPr>
        <a:xfrm>
          <a:off x="3746500" y="97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119577</xdr:rowOff>
    </xdr:from>
    <xdr:ext cx="599010" cy="259045"/>
    <xdr:sp macro="" textlink="">
      <xdr:nvSpPr>
        <xdr:cNvPr id="137" name="テキスト ボックス 136"/>
        <xdr:cNvSpPr txBox="1"/>
      </xdr:nvSpPr>
      <xdr:spPr>
        <a:xfrm>
          <a:off x="3497794" y="989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42330</xdr:rowOff>
    </xdr:from>
    <xdr:to>
      <xdr:col>4</xdr:col>
      <xdr:colOff>206375</xdr:colOff>
      <xdr:row>57</xdr:row>
      <xdr:rowOff>143930</xdr:rowOff>
    </xdr:to>
    <xdr:sp macro="" textlink="">
      <xdr:nvSpPr>
        <xdr:cNvPr id="138" name="円/楕円 137"/>
        <xdr:cNvSpPr/>
      </xdr:nvSpPr>
      <xdr:spPr>
        <a:xfrm>
          <a:off x="2857500" y="98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135057</xdr:rowOff>
    </xdr:from>
    <xdr:ext cx="599010" cy="259045"/>
    <xdr:sp macro="" textlink="">
      <xdr:nvSpPr>
        <xdr:cNvPr id="139" name="テキスト ボックス 138"/>
        <xdr:cNvSpPr txBox="1"/>
      </xdr:nvSpPr>
      <xdr:spPr>
        <a:xfrm>
          <a:off x="2608794" y="99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58110</xdr:rowOff>
    </xdr:from>
    <xdr:to>
      <xdr:col>3</xdr:col>
      <xdr:colOff>3175</xdr:colOff>
      <xdr:row>57</xdr:row>
      <xdr:rowOff>159710</xdr:rowOff>
    </xdr:to>
    <xdr:sp macro="" textlink="">
      <xdr:nvSpPr>
        <xdr:cNvPr id="140" name="円/楕円 139"/>
        <xdr:cNvSpPr/>
      </xdr:nvSpPr>
      <xdr:spPr>
        <a:xfrm>
          <a:off x="1968500" y="98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150837</xdr:rowOff>
    </xdr:from>
    <xdr:ext cx="599010" cy="259045"/>
    <xdr:sp macro="" textlink="">
      <xdr:nvSpPr>
        <xdr:cNvPr id="141" name="テキスト ボックス 140"/>
        <xdr:cNvSpPr txBox="1"/>
      </xdr:nvSpPr>
      <xdr:spPr>
        <a:xfrm>
          <a:off x="1719794" y="992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58510</xdr:rowOff>
    </xdr:from>
    <xdr:to>
      <xdr:col>1</xdr:col>
      <xdr:colOff>485775</xdr:colOff>
      <xdr:row>57</xdr:row>
      <xdr:rowOff>160110</xdr:rowOff>
    </xdr:to>
    <xdr:sp macro="" textlink="">
      <xdr:nvSpPr>
        <xdr:cNvPr id="142" name="円/楕円 141"/>
        <xdr:cNvSpPr/>
      </xdr:nvSpPr>
      <xdr:spPr>
        <a:xfrm>
          <a:off x="1079500" y="9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151237</xdr:rowOff>
    </xdr:from>
    <xdr:ext cx="599010" cy="259045"/>
    <xdr:sp macro="" textlink="">
      <xdr:nvSpPr>
        <xdr:cNvPr id="143" name="テキスト ボックス 142"/>
        <xdr:cNvSpPr txBox="1"/>
      </xdr:nvSpPr>
      <xdr:spPr>
        <a:xfrm>
          <a:off x="830794" y="992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80538</xdr:rowOff>
    </xdr:from>
    <xdr:to>
      <xdr:col>6</xdr:col>
      <xdr:colOff>511175</xdr:colOff>
      <xdr:row>77</xdr:row>
      <xdr:rowOff>90894</xdr:rowOff>
    </xdr:to>
    <xdr:cxnSp macro="">
      <xdr:nvCxnSpPr>
        <xdr:cNvPr id="170" name="直線コネクタ 169"/>
        <xdr:cNvCxnSpPr/>
      </xdr:nvCxnSpPr>
      <xdr:spPr>
        <a:xfrm>
          <a:off x="3797300" y="13282188"/>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80538</xdr:rowOff>
    </xdr:from>
    <xdr:to>
      <xdr:col>5</xdr:col>
      <xdr:colOff>358775</xdr:colOff>
      <xdr:row>77</xdr:row>
      <xdr:rowOff>153549</xdr:rowOff>
    </xdr:to>
    <xdr:cxnSp macro="">
      <xdr:nvCxnSpPr>
        <xdr:cNvPr id="173" name="直線コネクタ 172"/>
        <xdr:cNvCxnSpPr/>
      </xdr:nvCxnSpPr>
      <xdr:spPr>
        <a:xfrm flipV="1">
          <a:off x="2908300" y="13282188"/>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153549</xdr:rowOff>
    </xdr:from>
    <xdr:to>
      <xdr:col>4</xdr:col>
      <xdr:colOff>155575</xdr:colOff>
      <xdr:row>78</xdr:row>
      <xdr:rowOff>54670</xdr:rowOff>
    </xdr:to>
    <xdr:cxnSp macro="">
      <xdr:nvCxnSpPr>
        <xdr:cNvPr id="176" name="直線コネクタ 175"/>
        <xdr:cNvCxnSpPr/>
      </xdr:nvCxnSpPr>
      <xdr:spPr>
        <a:xfrm flipV="1">
          <a:off x="2019300" y="13355199"/>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54670</xdr:rowOff>
    </xdr:from>
    <xdr:to>
      <xdr:col>2</xdr:col>
      <xdr:colOff>638175</xdr:colOff>
      <xdr:row>78</xdr:row>
      <xdr:rowOff>61125</xdr:rowOff>
    </xdr:to>
    <xdr:cxnSp macro="">
      <xdr:nvCxnSpPr>
        <xdr:cNvPr id="179" name="直線コネクタ 178"/>
        <xdr:cNvCxnSpPr/>
      </xdr:nvCxnSpPr>
      <xdr:spPr>
        <a:xfrm flipV="1">
          <a:off x="1130300" y="13427770"/>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40094</xdr:rowOff>
    </xdr:from>
    <xdr:to>
      <xdr:col>6</xdr:col>
      <xdr:colOff>561975</xdr:colOff>
      <xdr:row>77</xdr:row>
      <xdr:rowOff>141694</xdr:rowOff>
    </xdr:to>
    <xdr:sp macro="" textlink="">
      <xdr:nvSpPr>
        <xdr:cNvPr id="189" name="円/楕円 188"/>
        <xdr:cNvSpPr/>
      </xdr:nvSpPr>
      <xdr:spPr>
        <a:xfrm>
          <a:off x="45847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62971</xdr:rowOff>
    </xdr:from>
    <xdr:ext cx="534377" cy="259045"/>
    <xdr:sp macro="" textlink="">
      <xdr:nvSpPr>
        <xdr:cNvPr id="190" name="維持補修費該当値テキスト"/>
        <xdr:cNvSpPr txBox="1"/>
      </xdr:nvSpPr>
      <xdr:spPr>
        <a:xfrm>
          <a:off x="4686300"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29738</xdr:rowOff>
    </xdr:from>
    <xdr:to>
      <xdr:col>5</xdr:col>
      <xdr:colOff>409575</xdr:colOff>
      <xdr:row>77</xdr:row>
      <xdr:rowOff>131338</xdr:rowOff>
    </xdr:to>
    <xdr:sp macro="" textlink="">
      <xdr:nvSpPr>
        <xdr:cNvPr id="191" name="円/楕円 190"/>
        <xdr:cNvSpPr/>
      </xdr:nvSpPr>
      <xdr:spPr>
        <a:xfrm>
          <a:off x="37465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147865</xdr:rowOff>
    </xdr:from>
    <xdr:ext cx="534377" cy="259045"/>
    <xdr:sp macro="" textlink="">
      <xdr:nvSpPr>
        <xdr:cNvPr id="192" name="テキスト ボックス 191"/>
        <xdr:cNvSpPr txBox="1"/>
      </xdr:nvSpPr>
      <xdr:spPr>
        <a:xfrm>
          <a:off x="3530111" y="130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102749</xdr:rowOff>
    </xdr:from>
    <xdr:to>
      <xdr:col>4</xdr:col>
      <xdr:colOff>206375</xdr:colOff>
      <xdr:row>78</xdr:row>
      <xdr:rowOff>32899</xdr:rowOff>
    </xdr:to>
    <xdr:sp macro="" textlink="">
      <xdr:nvSpPr>
        <xdr:cNvPr id="193" name="円/楕円 192"/>
        <xdr:cNvSpPr/>
      </xdr:nvSpPr>
      <xdr:spPr>
        <a:xfrm>
          <a:off x="2857500" y="133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49426</xdr:rowOff>
    </xdr:from>
    <xdr:ext cx="534377" cy="259045"/>
    <xdr:sp macro="" textlink="">
      <xdr:nvSpPr>
        <xdr:cNvPr id="194" name="テキスト ボックス 193"/>
        <xdr:cNvSpPr txBox="1"/>
      </xdr:nvSpPr>
      <xdr:spPr>
        <a:xfrm>
          <a:off x="2641111" y="13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3870</xdr:rowOff>
    </xdr:from>
    <xdr:to>
      <xdr:col>3</xdr:col>
      <xdr:colOff>3175</xdr:colOff>
      <xdr:row>78</xdr:row>
      <xdr:rowOff>105470</xdr:rowOff>
    </xdr:to>
    <xdr:sp macro="" textlink="">
      <xdr:nvSpPr>
        <xdr:cNvPr id="195" name="円/楕円 194"/>
        <xdr:cNvSpPr/>
      </xdr:nvSpPr>
      <xdr:spPr>
        <a:xfrm>
          <a:off x="1968500" y="133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121997</xdr:rowOff>
    </xdr:from>
    <xdr:ext cx="534377" cy="259045"/>
    <xdr:sp macro="" textlink="">
      <xdr:nvSpPr>
        <xdr:cNvPr id="196" name="テキスト ボックス 195"/>
        <xdr:cNvSpPr txBox="1"/>
      </xdr:nvSpPr>
      <xdr:spPr>
        <a:xfrm>
          <a:off x="1752111" y="131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10325</xdr:rowOff>
    </xdr:from>
    <xdr:to>
      <xdr:col>1</xdr:col>
      <xdr:colOff>485775</xdr:colOff>
      <xdr:row>78</xdr:row>
      <xdr:rowOff>111925</xdr:rowOff>
    </xdr:to>
    <xdr:sp macro="" textlink="">
      <xdr:nvSpPr>
        <xdr:cNvPr id="197" name="円/楕円 196"/>
        <xdr:cNvSpPr/>
      </xdr:nvSpPr>
      <xdr:spPr>
        <a:xfrm>
          <a:off x="1079500" y="133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128452</xdr:rowOff>
    </xdr:from>
    <xdr:ext cx="534377" cy="259045"/>
    <xdr:sp macro="" textlink="">
      <xdr:nvSpPr>
        <xdr:cNvPr id="198" name="テキスト ボックス 197"/>
        <xdr:cNvSpPr txBox="1"/>
      </xdr:nvSpPr>
      <xdr:spPr>
        <a:xfrm>
          <a:off x="863111" y="131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170050</xdr:rowOff>
    </xdr:from>
    <xdr:to>
      <xdr:col>6</xdr:col>
      <xdr:colOff>511175</xdr:colOff>
      <xdr:row>96</xdr:row>
      <xdr:rowOff>119720</xdr:rowOff>
    </xdr:to>
    <xdr:cxnSp macro="">
      <xdr:nvCxnSpPr>
        <xdr:cNvPr id="227" name="直線コネクタ 226"/>
        <xdr:cNvCxnSpPr/>
      </xdr:nvCxnSpPr>
      <xdr:spPr>
        <a:xfrm flipV="1">
          <a:off x="3797300" y="16457800"/>
          <a:ext cx="8382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89218</xdr:rowOff>
    </xdr:from>
    <xdr:to>
      <xdr:col>5</xdr:col>
      <xdr:colOff>358775</xdr:colOff>
      <xdr:row>96</xdr:row>
      <xdr:rowOff>119720</xdr:rowOff>
    </xdr:to>
    <xdr:cxnSp macro="">
      <xdr:nvCxnSpPr>
        <xdr:cNvPr id="230" name="直線コネクタ 229"/>
        <xdr:cNvCxnSpPr/>
      </xdr:nvCxnSpPr>
      <xdr:spPr>
        <a:xfrm>
          <a:off x="2908300" y="16548418"/>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89218</xdr:rowOff>
    </xdr:from>
    <xdr:to>
      <xdr:col>4</xdr:col>
      <xdr:colOff>155575</xdr:colOff>
      <xdr:row>96</xdr:row>
      <xdr:rowOff>163368</xdr:rowOff>
    </xdr:to>
    <xdr:cxnSp macro="">
      <xdr:nvCxnSpPr>
        <xdr:cNvPr id="233" name="直線コネクタ 232"/>
        <xdr:cNvCxnSpPr/>
      </xdr:nvCxnSpPr>
      <xdr:spPr>
        <a:xfrm flipV="1">
          <a:off x="2019300" y="16548418"/>
          <a:ext cx="889000" cy="7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157454</xdr:rowOff>
    </xdr:from>
    <xdr:to>
      <xdr:col>2</xdr:col>
      <xdr:colOff>638175</xdr:colOff>
      <xdr:row>96</xdr:row>
      <xdr:rowOff>163368</xdr:rowOff>
    </xdr:to>
    <xdr:cxnSp macro="">
      <xdr:nvCxnSpPr>
        <xdr:cNvPr id="236" name="直線コネクタ 235"/>
        <xdr:cNvCxnSpPr/>
      </xdr:nvCxnSpPr>
      <xdr:spPr>
        <a:xfrm>
          <a:off x="1130300" y="16616654"/>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119250</xdr:rowOff>
    </xdr:from>
    <xdr:to>
      <xdr:col>6</xdr:col>
      <xdr:colOff>561975</xdr:colOff>
      <xdr:row>96</xdr:row>
      <xdr:rowOff>49400</xdr:rowOff>
    </xdr:to>
    <xdr:sp macro="" textlink="">
      <xdr:nvSpPr>
        <xdr:cNvPr id="246" name="円/楕円 245"/>
        <xdr:cNvSpPr/>
      </xdr:nvSpPr>
      <xdr:spPr>
        <a:xfrm>
          <a:off x="4584700" y="164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142127</xdr:rowOff>
    </xdr:from>
    <xdr:ext cx="534377" cy="259045"/>
    <xdr:sp macro="" textlink="">
      <xdr:nvSpPr>
        <xdr:cNvPr id="247" name="扶助費該当値テキスト"/>
        <xdr:cNvSpPr txBox="1"/>
      </xdr:nvSpPr>
      <xdr:spPr>
        <a:xfrm>
          <a:off x="4686300" y="162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68920</xdr:rowOff>
    </xdr:from>
    <xdr:to>
      <xdr:col>5</xdr:col>
      <xdr:colOff>409575</xdr:colOff>
      <xdr:row>96</xdr:row>
      <xdr:rowOff>170520</xdr:rowOff>
    </xdr:to>
    <xdr:sp macro="" textlink="">
      <xdr:nvSpPr>
        <xdr:cNvPr id="248" name="円/楕円 247"/>
        <xdr:cNvSpPr/>
      </xdr:nvSpPr>
      <xdr:spPr>
        <a:xfrm>
          <a:off x="3746500" y="165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161647</xdr:rowOff>
    </xdr:from>
    <xdr:ext cx="534377" cy="259045"/>
    <xdr:sp macro="" textlink="">
      <xdr:nvSpPr>
        <xdr:cNvPr id="249" name="テキスト ボックス 248"/>
        <xdr:cNvSpPr txBox="1"/>
      </xdr:nvSpPr>
      <xdr:spPr>
        <a:xfrm>
          <a:off x="3530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38418</xdr:rowOff>
    </xdr:from>
    <xdr:to>
      <xdr:col>4</xdr:col>
      <xdr:colOff>206375</xdr:colOff>
      <xdr:row>96</xdr:row>
      <xdr:rowOff>140018</xdr:rowOff>
    </xdr:to>
    <xdr:sp macro="" textlink="">
      <xdr:nvSpPr>
        <xdr:cNvPr id="250" name="円/楕円 249"/>
        <xdr:cNvSpPr/>
      </xdr:nvSpPr>
      <xdr:spPr>
        <a:xfrm>
          <a:off x="2857500" y="16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131145</xdr:rowOff>
    </xdr:from>
    <xdr:ext cx="534377" cy="259045"/>
    <xdr:sp macro="" textlink="">
      <xdr:nvSpPr>
        <xdr:cNvPr id="251" name="テキスト ボックス 250"/>
        <xdr:cNvSpPr txBox="1"/>
      </xdr:nvSpPr>
      <xdr:spPr>
        <a:xfrm>
          <a:off x="2641111" y="165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112568</xdr:rowOff>
    </xdr:from>
    <xdr:to>
      <xdr:col>3</xdr:col>
      <xdr:colOff>3175</xdr:colOff>
      <xdr:row>97</xdr:row>
      <xdr:rowOff>42718</xdr:rowOff>
    </xdr:to>
    <xdr:sp macro="" textlink="">
      <xdr:nvSpPr>
        <xdr:cNvPr id="252" name="円/楕円 251"/>
        <xdr:cNvSpPr/>
      </xdr:nvSpPr>
      <xdr:spPr>
        <a:xfrm>
          <a:off x="1968500" y="165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33845</xdr:rowOff>
    </xdr:from>
    <xdr:ext cx="534377" cy="259045"/>
    <xdr:sp macro="" textlink="">
      <xdr:nvSpPr>
        <xdr:cNvPr id="253" name="テキスト ボックス 252"/>
        <xdr:cNvSpPr txBox="1"/>
      </xdr:nvSpPr>
      <xdr:spPr>
        <a:xfrm>
          <a:off x="1752111" y="166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106654</xdr:rowOff>
    </xdr:from>
    <xdr:to>
      <xdr:col>1</xdr:col>
      <xdr:colOff>485775</xdr:colOff>
      <xdr:row>97</xdr:row>
      <xdr:rowOff>36804</xdr:rowOff>
    </xdr:to>
    <xdr:sp macro="" textlink="">
      <xdr:nvSpPr>
        <xdr:cNvPr id="254" name="円/楕円 253"/>
        <xdr:cNvSpPr/>
      </xdr:nvSpPr>
      <xdr:spPr>
        <a:xfrm>
          <a:off x="1079500" y="165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27931</xdr:rowOff>
    </xdr:from>
    <xdr:ext cx="534377" cy="259045"/>
    <xdr:sp macro="" textlink="">
      <xdr:nvSpPr>
        <xdr:cNvPr id="255" name="テキスト ボックス 254"/>
        <xdr:cNvSpPr txBox="1"/>
      </xdr:nvSpPr>
      <xdr:spPr>
        <a:xfrm>
          <a:off x="863111" y="1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152126</xdr:rowOff>
    </xdr:from>
    <xdr:to>
      <xdr:col>15</xdr:col>
      <xdr:colOff>180975</xdr:colOff>
      <xdr:row>36</xdr:row>
      <xdr:rowOff>168461</xdr:rowOff>
    </xdr:to>
    <xdr:cxnSp macro="">
      <xdr:nvCxnSpPr>
        <xdr:cNvPr id="286" name="直線コネクタ 285"/>
        <xdr:cNvCxnSpPr/>
      </xdr:nvCxnSpPr>
      <xdr:spPr>
        <a:xfrm flipV="1">
          <a:off x="9639300" y="6324326"/>
          <a:ext cx="838200" cy="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168461</xdr:rowOff>
    </xdr:from>
    <xdr:to>
      <xdr:col>14</xdr:col>
      <xdr:colOff>28575</xdr:colOff>
      <xdr:row>37</xdr:row>
      <xdr:rowOff>49743</xdr:rowOff>
    </xdr:to>
    <xdr:cxnSp macro="">
      <xdr:nvCxnSpPr>
        <xdr:cNvPr id="289" name="直線コネクタ 288"/>
        <xdr:cNvCxnSpPr/>
      </xdr:nvCxnSpPr>
      <xdr:spPr>
        <a:xfrm flipV="1">
          <a:off x="8750300" y="6340661"/>
          <a:ext cx="889000" cy="5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157985</xdr:rowOff>
    </xdr:from>
    <xdr:to>
      <xdr:col>12</xdr:col>
      <xdr:colOff>511175</xdr:colOff>
      <xdr:row>37</xdr:row>
      <xdr:rowOff>49743</xdr:rowOff>
    </xdr:to>
    <xdr:cxnSp macro="">
      <xdr:nvCxnSpPr>
        <xdr:cNvPr id="292" name="直線コネクタ 291"/>
        <xdr:cNvCxnSpPr/>
      </xdr:nvCxnSpPr>
      <xdr:spPr>
        <a:xfrm>
          <a:off x="7861300" y="6330185"/>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157985</xdr:rowOff>
    </xdr:from>
    <xdr:to>
      <xdr:col>11</xdr:col>
      <xdr:colOff>307975</xdr:colOff>
      <xdr:row>36</xdr:row>
      <xdr:rowOff>165996</xdr:rowOff>
    </xdr:to>
    <xdr:cxnSp macro="">
      <xdr:nvCxnSpPr>
        <xdr:cNvPr id="295" name="直線コネクタ 294"/>
        <xdr:cNvCxnSpPr/>
      </xdr:nvCxnSpPr>
      <xdr:spPr>
        <a:xfrm flipV="1">
          <a:off x="6972300" y="6330185"/>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101326</xdr:rowOff>
    </xdr:from>
    <xdr:to>
      <xdr:col>15</xdr:col>
      <xdr:colOff>231775</xdr:colOff>
      <xdr:row>37</xdr:row>
      <xdr:rowOff>31476</xdr:rowOff>
    </xdr:to>
    <xdr:sp macro="" textlink="">
      <xdr:nvSpPr>
        <xdr:cNvPr id="305" name="円/楕円 304"/>
        <xdr:cNvSpPr/>
      </xdr:nvSpPr>
      <xdr:spPr>
        <a:xfrm>
          <a:off x="10426700" y="6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79753</xdr:rowOff>
    </xdr:from>
    <xdr:ext cx="599010" cy="259045"/>
    <xdr:sp macro="" textlink="">
      <xdr:nvSpPr>
        <xdr:cNvPr id="306" name="補助費等該当値テキスト"/>
        <xdr:cNvSpPr txBox="1"/>
      </xdr:nvSpPr>
      <xdr:spPr>
        <a:xfrm>
          <a:off x="10528300" y="62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117661</xdr:rowOff>
    </xdr:from>
    <xdr:to>
      <xdr:col>14</xdr:col>
      <xdr:colOff>79375</xdr:colOff>
      <xdr:row>37</xdr:row>
      <xdr:rowOff>47811</xdr:rowOff>
    </xdr:to>
    <xdr:sp macro="" textlink="">
      <xdr:nvSpPr>
        <xdr:cNvPr id="307" name="円/楕円 306"/>
        <xdr:cNvSpPr/>
      </xdr:nvSpPr>
      <xdr:spPr>
        <a:xfrm>
          <a:off x="9588500" y="62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38938</xdr:rowOff>
    </xdr:from>
    <xdr:ext cx="599010" cy="259045"/>
    <xdr:sp macro="" textlink="">
      <xdr:nvSpPr>
        <xdr:cNvPr id="308" name="テキスト ボックス 307"/>
        <xdr:cNvSpPr txBox="1"/>
      </xdr:nvSpPr>
      <xdr:spPr>
        <a:xfrm>
          <a:off x="9339794" y="63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170393</xdr:rowOff>
    </xdr:from>
    <xdr:to>
      <xdr:col>12</xdr:col>
      <xdr:colOff>561975</xdr:colOff>
      <xdr:row>37</xdr:row>
      <xdr:rowOff>100543</xdr:rowOff>
    </xdr:to>
    <xdr:sp macro="" textlink="">
      <xdr:nvSpPr>
        <xdr:cNvPr id="309" name="円/楕円 308"/>
        <xdr:cNvSpPr/>
      </xdr:nvSpPr>
      <xdr:spPr>
        <a:xfrm>
          <a:off x="8699500" y="63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91670</xdr:rowOff>
    </xdr:from>
    <xdr:ext cx="599010" cy="259045"/>
    <xdr:sp macro="" textlink="">
      <xdr:nvSpPr>
        <xdr:cNvPr id="310" name="テキスト ボックス 309"/>
        <xdr:cNvSpPr txBox="1"/>
      </xdr:nvSpPr>
      <xdr:spPr>
        <a:xfrm>
          <a:off x="8450794" y="64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107185</xdr:rowOff>
    </xdr:from>
    <xdr:to>
      <xdr:col>11</xdr:col>
      <xdr:colOff>358775</xdr:colOff>
      <xdr:row>37</xdr:row>
      <xdr:rowOff>37335</xdr:rowOff>
    </xdr:to>
    <xdr:sp macro="" textlink="">
      <xdr:nvSpPr>
        <xdr:cNvPr id="311" name="円/楕円 310"/>
        <xdr:cNvSpPr/>
      </xdr:nvSpPr>
      <xdr:spPr>
        <a:xfrm>
          <a:off x="7810500" y="62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28462</xdr:rowOff>
    </xdr:from>
    <xdr:ext cx="599010" cy="259045"/>
    <xdr:sp macro="" textlink="">
      <xdr:nvSpPr>
        <xdr:cNvPr id="312" name="テキスト ボックス 311"/>
        <xdr:cNvSpPr txBox="1"/>
      </xdr:nvSpPr>
      <xdr:spPr>
        <a:xfrm>
          <a:off x="7561794" y="637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115196</xdr:rowOff>
    </xdr:from>
    <xdr:to>
      <xdr:col>10</xdr:col>
      <xdr:colOff>155575</xdr:colOff>
      <xdr:row>37</xdr:row>
      <xdr:rowOff>45346</xdr:rowOff>
    </xdr:to>
    <xdr:sp macro="" textlink="">
      <xdr:nvSpPr>
        <xdr:cNvPr id="313" name="円/楕円 312"/>
        <xdr:cNvSpPr/>
      </xdr:nvSpPr>
      <xdr:spPr>
        <a:xfrm>
          <a:off x="69215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36473</xdr:rowOff>
    </xdr:from>
    <xdr:ext cx="599010" cy="259045"/>
    <xdr:sp macro="" textlink="">
      <xdr:nvSpPr>
        <xdr:cNvPr id="314" name="テキスト ボックス 313"/>
        <xdr:cNvSpPr txBox="1"/>
      </xdr:nvSpPr>
      <xdr:spPr>
        <a:xfrm>
          <a:off x="6672794" y="63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134795</xdr:rowOff>
    </xdr:from>
    <xdr:to>
      <xdr:col>15</xdr:col>
      <xdr:colOff>180975</xdr:colOff>
      <xdr:row>58</xdr:row>
      <xdr:rowOff>152095</xdr:rowOff>
    </xdr:to>
    <xdr:cxnSp macro="">
      <xdr:nvCxnSpPr>
        <xdr:cNvPr id="343" name="直線コネクタ 342"/>
        <xdr:cNvCxnSpPr/>
      </xdr:nvCxnSpPr>
      <xdr:spPr>
        <a:xfrm>
          <a:off x="9639300" y="10078895"/>
          <a:ext cx="8382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1233</xdr:rowOff>
    </xdr:from>
    <xdr:to>
      <xdr:col>14</xdr:col>
      <xdr:colOff>28575</xdr:colOff>
      <xdr:row>58</xdr:row>
      <xdr:rowOff>134795</xdr:rowOff>
    </xdr:to>
    <xdr:cxnSp macro="">
      <xdr:nvCxnSpPr>
        <xdr:cNvPr id="346" name="直線コネクタ 345"/>
        <xdr:cNvCxnSpPr/>
      </xdr:nvCxnSpPr>
      <xdr:spPr>
        <a:xfrm>
          <a:off x="8750300" y="9945333"/>
          <a:ext cx="889000" cy="1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1233</xdr:rowOff>
    </xdr:from>
    <xdr:to>
      <xdr:col>12</xdr:col>
      <xdr:colOff>511175</xdr:colOff>
      <xdr:row>58</xdr:row>
      <xdr:rowOff>111065</xdr:rowOff>
    </xdr:to>
    <xdr:cxnSp macro="">
      <xdr:nvCxnSpPr>
        <xdr:cNvPr id="349" name="直線コネクタ 348"/>
        <xdr:cNvCxnSpPr/>
      </xdr:nvCxnSpPr>
      <xdr:spPr>
        <a:xfrm flipV="1">
          <a:off x="7861300" y="9945333"/>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111065</xdr:rowOff>
    </xdr:from>
    <xdr:to>
      <xdr:col>11</xdr:col>
      <xdr:colOff>307975</xdr:colOff>
      <xdr:row>59</xdr:row>
      <xdr:rowOff>2868</xdr:rowOff>
    </xdr:to>
    <xdr:cxnSp macro="">
      <xdr:nvCxnSpPr>
        <xdr:cNvPr id="352" name="直線コネクタ 351"/>
        <xdr:cNvCxnSpPr/>
      </xdr:nvCxnSpPr>
      <xdr:spPr>
        <a:xfrm flipV="1">
          <a:off x="6972300" y="10055165"/>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101295</xdr:rowOff>
    </xdr:from>
    <xdr:to>
      <xdr:col>15</xdr:col>
      <xdr:colOff>231775</xdr:colOff>
      <xdr:row>59</xdr:row>
      <xdr:rowOff>31445</xdr:rowOff>
    </xdr:to>
    <xdr:sp macro="" textlink="">
      <xdr:nvSpPr>
        <xdr:cNvPr id="362" name="円/楕円 361"/>
        <xdr:cNvSpPr/>
      </xdr:nvSpPr>
      <xdr:spPr>
        <a:xfrm>
          <a:off x="10426700" y="100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83995</xdr:rowOff>
    </xdr:from>
    <xdr:to>
      <xdr:col>14</xdr:col>
      <xdr:colOff>79375</xdr:colOff>
      <xdr:row>59</xdr:row>
      <xdr:rowOff>14145</xdr:rowOff>
    </xdr:to>
    <xdr:sp macro="" textlink="">
      <xdr:nvSpPr>
        <xdr:cNvPr id="364" name="円/楕円 363"/>
        <xdr:cNvSpPr/>
      </xdr:nvSpPr>
      <xdr:spPr>
        <a:xfrm>
          <a:off x="9588500" y="100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5272</xdr:rowOff>
    </xdr:from>
    <xdr:ext cx="599010" cy="259045"/>
    <xdr:sp macro="" textlink="">
      <xdr:nvSpPr>
        <xdr:cNvPr id="365" name="テキスト ボックス 364"/>
        <xdr:cNvSpPr txBox="1"/>
      </xdr:nvSpPr>
      <xdr:spPr>
        <a:xfrm>
          <a:off x="9339794" y="101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121883</xdr:rowOff>
    </xdr:from>
    <xdr:to>
      <xdr:col>12</xdr:col>
      <xdr:colOff>561975</xdr:colOff>
      <xdr:row>58</xdr:row>
      <xdr:rowOff>52033</xdr:rowOff>
    </xdr:to>
    <xdr:sp macro="" textlink="">
      <xdr:nvSpPr>
        <xdr:cNvPr id="366" name="円/楕円 365"/>
        <xdr:cNvSpPr/>
      </xdr:nvSpPr>
      <xdr:spPr>
        <a:xfrm>
          <a:off x="8699500" y="98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68560</xdr:rowOff>
    </xdr:from>
    <xdr:ext cx="599010" cy="259045"/>
    <xdr:sp macro="" textlink="">
      <xdr:nvSpPr>
        <xdr:cNvPr id="367" name="テキスト ボックス 366"/>
        <xdr:cNvSpPr txBox="1"/>
      </xdr:nvSpPr>
      <xdr:spPr>
        <a:xfrm>
          <a:off x="8450794" y="966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60265</xdr:rowOff>
    </xdr:from>
    <xdr:to>
      <xdr:col>11</xdr:col>
      <xdr:colOff>358775</xdr:colOff>
      <xdr:row>58</xdr:row>
      <xdr:rowOff>161865</xdr:rowOff>
    </xdr:to>
    <xdr:sp macro="" textlink="">
      <xdr:nvSpPr>
        <xdr:cNvPr id="368" name="円/楕円 367"/>
        <xdr:cNvSpPr/>
      </xdr:nvSpPr>
      <xdr:spPr>
        <a:xfrm>
          <a:off x="7810500" y="100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6942</xdr:rowOff>
    </xdr:from>
    <xdr:ext cx="599010" cy="259045"/>
    <xdr:sp macro="" textlink="">
      <xdr:nvSpPr>
        <xdr:cNvPr id="369" name="テキスト ボックス 368"/>
        <xdr:cNvSpPr txBox="1"/>
      </xdr:nvSpPr>
      <xdr:spPr>
        <a:xfrm>
          <a:off x="7561794" y="977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123518</xdr:rowOff>
    </xdr:from>
    <xdr:to>
      <xdr:col>10</xdr:col>
      <xdr:colOff>155575</xdr:colOff>
      <xdr:row>59</xdr:row>
      <xdr:rowOff>53668</xdr:rowOff>
    </xdr:to>
    <xdr:sp macro="" textlink="">
      <xdr:nvSpPr>
        <xdr:cNvPr id="370" name="円/楕円 369"/>
        <xdr:cNvSpPr/>
      </xdr:nvSpPr>
      <xdr:spPr>
        <a:xfrm>
          <a:off x="6921500" y="100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44795</xdr:rowOff>
    </xdr:from>
    <xdr:ext cx="599010" cy="259045"/>
    <xdr:sp macro="" textlink="">
      <xdr:nvSpPr>
        <xdr:cNvPr id="371" name="テキスト ボックス 370"/>
        <xdr:cNvSpPr txBox="1"/>
      </xdr:nvSpPr>
      <xdr:spPr>
        <a:xfrm>
          <a:off x="6672794" y="101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110480</xdr:rowOff>
    </xdr:from>
    <xdr:to>
      <xdr:col>15</xdr:col>
      <xdr:colOff>180975</xdr:colOff>
      <xdr:row>78</xdr:row>
      <xdr:rowOff>136821</xdr:rowOff>
    </xdr:to>
    <xdr:cxnSp macro="">
      <xdr:nvCxnSpPr>
        <xdr:cNvPr id="398" name="直線コネクタ 397"/>
        <xdr:cNvCxnSpPr/>
      </xdr:nvCxnSpPr>
      <xdr:spPr>
        <a:xfrm flipV="1">
          <a:off x="9639300" y="13483580"/>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84603</xdr:rowOff>
    </xdr:from>
    <xdr:to>
      <xdr:col>14</xdr:col>
      <xdr:colOff>28575</xdr:colOff>
      <xdr:row>78</xdr:row>
      <xdr:rowOff>136821</xdr:rowOff>
    </xdr:to>
    <xdr:cxnSp macro="">
      <xdr:nvCxnSpPr>
        <xdr:cNvPr id="401" name="直線コネクタ 400"/>
        <xdr:cNvCxnSpPr/>
      </xdr:nvCxnSpPr>
      <xdr:spPr>
        <a:xfrm>
          <a:off x="8750300" y="13286253"/>
          <a:ext cx="889000" cy="2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59680</xdr:rowOff>
    </xdr:from>
    <xdr:to>
      <xdr:col>15</xdr:col>
      <xdr:colOff>231775</xdr:colOff>
      <xdr:row>78</xdr:row>
      <xdr:rowOff>161280</xdr:rowOff>
    </xdr:to>
    <xdr:sp macro="" textlink="">
      <xdr:nvSpPr>
        <xdr:cNvPr id="411" name="円/楕円 410"/>
        <xdr:cNvSpPr/>
      </xdr:nvSpPr>
      <xdr:spPr>
        <a:xfrm>
          <a:off x="10426700" y="13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86021</xdr:rowOff>
    </xdr:from>
    <xdr:to>
      <xdr:col>14</xdr:col>
      <xdr:colOff>79375</xdr:colOff>
      <xdr:row>79</xdr:row>
      <xdr:rowOff>16171</xdr:rowOff>
    </xdr:to>
    <xdr:sp macro="" textlink="">
      <xdr:nvSpPr>
        <xdr:cNvPr id="413" name="円/楕円 412"/>
        <xdr:cNvSpPr/>
      </xdr:nvSpPr>
      <xdr:spPr>
        <a:xfrm>
          <a:off x="9588500" y="13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7298</xdr:rowOff>
    </xdr:from>
    <xdr:ext cx="469744" cy="259045"/>
    <xdr:sp macro="" textlink="">
      <xdr:nvSpPr>
        <xdr:cNvPr id="414" name="テキスト ボックス 413"/>
        <xdr:cNvSpPr txBox="1"/>
      </xdr:nvSpPr>
      <xdr:spPr>
        <a:xfrm>
          <a:off x="9404427" y="135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33803</xdr:rowOff>
    </xdr:from>
    <xdr:to>
      <xdr:col>12</xdr:col>
      <xdr:colOff>561975</xdr:colOff>
      <xdr:row>77</xdr:row>
      <xdr:rowOff>135403</xdr:rowOff>
    </xdr:to>
    <xdr:sp macro="" textlink="">
      <xdr:nvSpPr>
        <xdr:cNvPr id="415" name="円/楕円 414"/>
        <xdr:cNvSpPr/>
      </xdr:nvSpPr>
      <xdr:spPr>
        <a:xfrm>
          <a:off x="8699500" y="132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151930</xdr:rowOff>
    </xdr:from>
    <xdr:ext cx="599010" cy="259045"/>
    <xdr:sp macro="" textlink="">
      <xdr:nvSpPr>
        <xdr:cNvPr id="416" name="テキスト ボックス 415"/>
        <xdr:cNvSpPr txBox="1"/>
      </xdr:nvSpPr>
      <xdr:spPr>
        <a:xfrm>
          <a:off x="8450794" y="1301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72171</xdr:rowOff>
    </xdr:from>
    <xdr:to>
      <xdr:col>15</xdr:col>
      <xdr:colOff>180975</xdr:colOff>
      <xdr:row>98</xdr:row>
      <xdr:rowOff>144191</xdr:rowOff>
    </xdr:to>
    <xdr:cxnSp macro="">
      <xdr:nvCxnSpPr>
        <xdr:cNvPr id="445" name="直線コネクタ 444"/>
        <xdr:cNvCxnSpPr/>
      </xdr:nvCxnSpPr>
      <xdr:spPr>
        <a:xfrm>
          <a:off x="9639300" y="16874271"/>
          <a:ext cx="838200" cy="7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72171</xdr:rowOff>
    </xdr:from>
    <xdr:to>
      <xdr:col>14</xdr:col>
      <xdr:colOff>28575</xdr:colOff>
      <xdr:row>99</xdr:row>
      <xdr:rowOff>5139</xdr:rowOff>
    </xdr:to>
    <xdr:cxnSp macro="">
      <xdr:nvCxnSpPr>
        <xdr:cNvPr id="448" name="直線コネクタ 447"/>
        <xdr:cNvCxnSpPr/>
      </xdr:nvCxnSpPr>
      <xdr:spPr>
        <a:xfrm flipV="1">
          <a:off x="8750300" y="16874271"/>
          <a:ext cx="889000" cy="10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93391</xdr:rowOff>
    </xdr:from>
    <xdr:to>
      <xdr:col>15</xdr:col>
      <xdr:colOff>231775</xdr:colOff>
      <xdr:row>99</xdr:row>
      <xdr:rowOff>23541</xdr:rowOff>
    </xdr:to>
    <xdr:sp macro="" textlink="">
      <xdr:nvSpPr>
        <xdr:cNvPr id="458" name="円/楕円 457"/>
        <xdr:cNvSpPr/>
      </xdr:nvSpPr>
      <xdr:spPr>
        <a:xfrm>
          <a:off x="10426700" y="168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21371</xdr:rowOff>
    </xdr:from>
    <xdr:to>
      <xdr:col>14</xdr:col>
      <xdr:colOff>79375</xdr:colOff>
      <xdr:row>98</xdr:row>
      <xdr:rowOff>122971</xdr:rowOff>
    </xdr:to>
    <xdr:sp macro="" textlink="">
      <xdr:nvSpPr>
        <xdr:cNvPr id="460" name="円/楕円 459"/>
        <xdr:cNvSpPr/>
      </xdr:nvSpPr>
      <xdr:spPr>
        <a:xfrm>
          <a:off x="9588500" y="168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139498</xdr:rowOff>
    </xdr:from>
    <xdr:ext cx="599010" cy="259045"/>
    <xdr:sp macro="" textlink="">
      <xdr:nvSpPr>
        <xdr:cNvPr id="461" name="テキスト ボックス 460"/>
        <xdr:cNvSpPr txBox="1"/>
      </xdr:nvSpPr>
      <xdr:spPr>
        <a:xfrm>
          <a:off x="9339794" y="165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125789</xdr:rowOff>
    </xdr:from>
    <xdr:to>
      <xdr:col>12</xdr:col>
      <xdr:colOff>561975</xdr:colOff>
      <xdr:row>99</xdr:row>
      <xdr:rowOff>55939</xdr:rowOff>
    </xdr:to>
    <xdr:sp macro="" textlink="">
      <xdr:nvSpPr>
        <xdr:cNvPr id="462" name="円/楕円 461"/>
        <xdr:cNvSpPr/>
      </xdr:nvSpPr>
      <xdr:spPr>
        <a:xfrm>
          <a:off x="8699500" y="16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47066</xdr:rowOff>
    </xdr:from>
    <xdr:ext cx="534377" cy="259045"/>
    <xdr:sp macro="" textlink="">
      <xdr:nvSpPr>
        <xdr:cNvPr id="463" name="テキスト ボックス 462"/>
        <xdr:cNvSpPr txBox="1"/>
      </xdr:nvSpPr>
      <xdr:spPr>
        <a:xfrm>
          <a:off x="8483111" y="17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85620</xdr:rowOff>
    </xdr:from>
    <xdr:to>
      <xdr:col>23</xdr:col>
      <xdr:colOff>517525</xdr:colOff>
      <xdr:row>39</xdr:row>
      <xdr:rowOff>98614</xdr:rowOff>
    </xdr:to>
    <xdr:cxnSp macro="">
      <xdr:nvCxnSpPr>
        <xdr:cNvPr id="494" name="直線コネクタ 493"/>
        <xdr:cNvCxnSpPr/>
      </xdr:nvCxnSpPr>
      <xdr:spPr>
        <a:xfrm>
          <a:off x="15481300" y="6772170"/>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85620</xdr:rowOff>
    </xdr:from>
    <xdr:to>
      <xdr:col>22</xdr:col>
      <xdr:colOff>365125</xdr:colOff>
      <xdr:row>39</xdr:row>
      <xdr:rowOff>98343</xdr:rowOff>
    </xdr:to>
    <xdr:cxnSp macro="">
      <xdr:nvCxnSpPr>
        <xdr:cNvPr id="497" name="直線コネクタ 496"/>
        <xdr:cNvCxnSpPr/>
      </xdr:nvCxnSpPr>
      <xdr:spPr>
        <a:xfrm flipV="1">
          <a:off x="14592300" y="6772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62224</xdr:rowOff>
    </xdr:from>
    <xdr:to>
      <xdr:col>21</xdr:col>
      <xdr:colOff>161925</xdr:colOff>
      <xdr:row>39</xdr:row>
      <xdr:rowOff>98343</xdr:rowOff>
    </xdr:to>
    <xdr:cxnSp macro="">
      <xdr:nvCxnSpPr>
        <xdr:cNvPr id="500" name="直線コネクタ 499"/>
        <xdr:cNvCxnSpPr/>
      </xdr:nvCxnSpPr>
      <xdr:spPr>
        <a:xfrm>
          <a:off x="13703300" y="6748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70060</xdr:rowOff>
    </xdr:from>
    <xdr:to>
      <xdr:col>19</xdr:col>
      <xdr:colOff>644525</xdr:colOff>
      <xdr:row>39</xdr:row>
      <xdr:rowOff>62224</xdr:rowOff>
    </xdr:to>
    <xdr:cxnSp macro="">
      <xdr:nvCxnSpPr>
        <xdr:cNvPr id="503" name="直線コネクタ 502"/>
        <xdr:cNvCxnSpPr/>
      </xdr:nvCxnSpPr>
      <xdr:spPr>
        <a:xfrm>
          <a:off x="12814300" y="6585160"/>
          <a:ext cx="889000" cy="1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47814</xdr:rowOff>
    </xdr:from>
    <xdr:to>
      <xdr:col>23</xdr:col>
      <xdr:colOff>568325</xdr:colOff>
      <xdr:row>39</xdr:row>
      <xdr:rowOff>149414</xdr:rowOff>
    </xdr:to>
    <xdr:sp macro="" textlink="">
      <xdr:nvSpPr>
        <xdr:cNvPr id="513" name="円/楕円 512"/>
        <xdr:cNvSpPr/>
      </xdr:nvSpPr>
      <xdr:spPr>
        <a:xfrm>
          <a:off x="16268700" y="67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78565" cy="259045"/>
    <xdr:sp macro="" textlink="">
      <xdr:nvSpPr>
        <xdr:cNvPr id="514" name="災害復旧事業費該当値テキスト"/>
        <xdr:cNvSpPr txBox="1"/>
      </xdr:nvSpPr>
      <xdr:spPr>
        <a:xfrm>
          <a:off x="16370300" y="669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34820</xdr:rowOff>
    </xdr:from>
    <xdr:to>
      <xdr:col>22</xdr:col>
      <xdr:colOff>415925</xdr:colOff>
      <xdr:row>39</xdr:row>
      <xdr:rowOff>136420</xdr:rowOff>
    </xdr:to>
    <xdr:sp macro="" textlink="">
      <xdr:nvSpPr>
        <xdr:cNvPr id="515" name="円/楕円 514"/>
        <xdr:cNvSpPr/>
      </xdr:nvSpPr>
      <xdr:spPr>
        <a:xfrm>
          <a:off x="15430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127547</xdr:rowOff>
    </xdr:from>
    <xdr:ext cx="469744" cy="259045"/>
    <xdr:sp macro="" textlink="">
      <xdr:nvSpPr>
        <xdr:cNvPr id="516" name="テキスト ボックス 515"/>
        <xdr:cNvSpPr txBox="1"/>
      </xdr:nvSpPr>
      <xdr:spPr>
        <a:xfrm>
          <a:off x="15246427" y="68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47543</xdr:rowOff>
    </xdr:from>
    <xdr:to>
      <xdr:col>21</xdr:col>
      <xdr:colOff>212725</xdr:colOff>
      <xdr:row>39</xdr:row>
      <xdr:rowOff>149143</xdr:rowOff>
    </xdr:to>
    <xdr:sp macro="" textlink="">
      <xdr:nvSpPr>
        <xdr:cNvPr id="517" name="円/楕円 516"/>
        <xdr:cNvSpPr/>
      </xdr:nvSpPr>
      <xdr:spPr>
        <a:xfrm>
          <a:off x="14541500" y="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140270</xdr:rowOff>
    </xdr:from>
    <xdr:ext cx="378565" cy="259045"/>
    <xdr:sp macro="" textlink="">
      <xdr:nvSpPr>
        <xdr:cNvPr id="518" name="テキスト ボックス 517"/>
        <xdr:cNvSpPr txBox="1"/>
      </xdr:nvSpPr>
      <xdr:spPr>
        <a:xfrm>
          <a:off x="14403017" y="682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11424</xdr:rowOff>
    </xdr:from>
    <xdr:to>
      <xdr:col>20</xdr:col>
      <xdr:colOff>9525</xdr:colOff>
      <xdr:row>39</xdr:row>
      <xdr:rowOff>113024</xdr:rowOff>
    </xdr:to>
    <xdr:sp macro="" textlink="">
      <xdr:nvSpPr>
        <xdr:cNvPr id="519" name="円/楕円 518"/>
        <xdr:cNvSpPr/>
      </xdr:nvSpPr>
      <xdr:spPr>
        <a:xfrm>
          <a:off x="13652500" y="6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129551</xdr:rowOff>
    </xdr:from>
    <xdr:ext cx="534377" cy="259045"/>
    <xdr:sp macro="" textlink="">
      <xdr:nvSpPr>
        <xdr:cNvPr id="520" name="テキスト ボックス 519"/>
        <xdr:cNvSpPr txBox="1"/>
      </xdr:nvSpPr>
      <xdr:spPr>
        <a:xfrm>
          <a:off x="13436111" y="6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19260</xdr:rowOff>
    </xdr:from>
    <xdr:to>
      <xdr:col>18</xdr:col>
      <xdr:colOff>492125</xdr:colOff>
      <xdr:row>38</xdr:row>
      <xdr:rowOff>120860</xdr:rowOff>
    </xdr:to>
    <xdr:sp macro="" textlink="">
      <xdr:nvSpPr>
        <xdr:cNvPr id="521" name="円/楕円 520"/>
        <xdr:cNvSpPr/>
      </xdr:nvSpPr>
      <xdr:spPr>
        <a:xfrm>
          <a:off x="12763500" y="65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137387</xdr:rowOff>
    </xdr:from>
    <xdr:ext cx="599010" cy="259045"/>
    <xdr:sp macro="" textlink="">
      <xdr:nvSpPr>
        <xdr:cNvPr id="522" name="テキスト ボックス 521"/>
        <xdr:cNvSpPr txBox="1"/>
      </xdr:nvSpPr>
      <xdr:spPr>
        <a:xfrm>
          <a:off x="12514794" y="630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59900</xdr:rowOff>
    </xdr:from>
    <xdr:to>
      <xdr:col>23</xdr:col>
      <xdr:colOff>517525</xdr:colOff>
      <xdr:row>78</xdr:row>
      <xdr:rowOff>69830</xdr:rowOff>
    </xdr:to>
    <xdr:cxnSp macro="">
      <xdr:nvCxnSpPr>
        <xdr:cNvPr id="610" name="直線コネクタ 609"/>
        <xdr:cNvCxnSpPr/>
      </xdr:nvCxnSpPr>
      <xdr:spPr>
        <a:xfrm flipV="1">
          <a:off x="15481300" y="13433000"/>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62641</xdr:rowOff>
    </xdr:from>
    <xdr:to>
      <xdr:col>22</xdr:col>
      <xdr:colOff>365125</xdr:colOff>
      <xdr:row>78</xdr:row>
      <xdr:rowOff>69830</xdr:rowOff>
    </xdr:to>
    <xdr:cxnSp macro="">
      <xdr:nvCxnSpPr>
        <xdr:cNvPr id="613" name="直線コネクタ 612"/>
        <xdr:cNvCxnSpPr/>
      </xdr:nvCxnSpPr>
      <xdr:spPr>
        <a:xfrm>
          <a:off x="14592300" y="1343574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62641</xdr:rowOff>
    </xdr:from>
    <xdr:to>
      <xdr:col>21</xdr:col>
      <xdr:colOff>161925</xdr:colOff>
      <xdr:row>78</xdr:row>
      <xdr:rowOff>66326</xdr:rowOff>
    </xdr:to>
    <xdr:cxnSp macro="">
      <xdr:nvCxnSpPr>
        <xdr:cNvPr id="616" name="直線コネクタ 615"/>
        <xdr:cNvCxnSpPr/>
      </xdr:nvCxnSpPr>
      <xdr:spPr>
        <a:xfrm flipV="1">
          <a:off x="13703300" y="134357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59696</xdr:rowOff>
    </xdr:from>
    <xdr:to>
      <xdr:col>19</xdr:col>
      <xdr:colOff>644525</xdr:colOff>
      <xdr:row>78</xdr:row>
      <xdr:rowOff>66326</xdr:rowOff>
    </xdr:to>
    <xdr:cxnSp macro="">
      <xdr:nvCxnSpPr>
        <xdr:cNvPr id="619" name="直線コネクタ 618"/>
        <xdr:cNvCxnSpPr/>
      </xdr:nvCxnSpPr>
      <xdr:spPr>
        <a:xfrm>
          <a:off x="12814300" y="1343279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9100</xdr:rowOff>
    </xdr:from>
    <xdr:to>
      <xdr:col>23</xdr:col>
      <xdr:colOff>568325</xdr:colOff>
      <xdr:row>78</xdr:row>
      <xdr:rowOff>110700</xdr:rowOff>
    </xdr:to>
    <xdr:sp macro="" textlink="">
      <xdr:nvSpPr>
        <xdr:cNvPr id="629" name="円/楕円 628"/>
        <xdr:cNvSpPr/>
      </xdr:nvSpPr>
      <xdr:spPr>
        <a:xfrm>
          <a:off x="16268700" y="133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158977</xdr:rowOff>
    </xdr:from>
    <xdr:ext cx="599010" cy="259045"/>
    <xdr:sp macro="" textlink="">
      <xdr:nvSpPr>
        <xdr:cNvPr id="630" name="公債費該当値テキスト"/>
        <xdr:cNvSpPr txBox="1"/>
      </xdr:nvSpPr>
      <xdr:spPr>
        <a:xfrm>
          <a:off x="16370300" y="1336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19030</xdr:rowOff>
    </xdr:from>
    <xdr:to>
      <xdr:col>22</xdr:col>
      <xdr:colOff>415925</xdr:colOff>
      <xdr:row>78</xdr:row>
      <xdr:rowOff>120630</xdr:rowOff>
    </xdr:to>
    <xdr:sp macro="" textlink="">
      <xdr:nvSpPr>
        <xdr:cNvPr id="631" name="円/楕円 630"/>
        <xdr:cNvSpPr/>
      </xdr:nvSpPr>
      <xdr:spPr>
        <a:xfrm>
          <a:off x="15430500" y="133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137157</xdr:rowOff>
    </xdr:from>
    <xdr:ext cx="599010" cy="259045"/>
    <xdr:sp macro="" textlink="">
      <xdr:nvSpPr>
        <xdr:cNvPr id="632" name="テキスト ボックス 631"/>
        <xdr:cNvSpPr txBox="1"/>
      </xdr:nvSpPr>
      <xdr:spPr>
        <a:xfrm>
          <a:off x="15181794" y="131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11841</xdr:rowOff>
    </xdr:from>
    <xdr:to>
      <xdr:col>21</xdr:col>
      <xdr:colOff>212725</xdr:colOff>
      <xdr:row>78</xdr:row>
      <xdr:rowOff>113441</xdr:rowOff>
    </xdr:to>
    <xdr:sp macro="" textlink="">
      <xdr:nvSpPr>
        <xdr:cNvPr id="633" name="円/楕円 632"/>
        <xdr:cNvSpPr/>
      </xdr:nvSpPr>
      <xdr:spPr>
        <a:xfrm>
          <a:off x="14541500" y="133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104568</xdr:rowOff>
    </xdr:from>
    <xdr:ext cx="599010" cy="259045"/>
    <xdr:sp macro="" textlink="">
      <xdr:nvSpPr>
        <xdr:cNvPr id="634" name="テキスト ボックス 633"/>
        <xdr:cNvSpPr txBox="1"/>
      </xdr:nvSpPr>
      <xdr:spPr>
        <a:xfrm>
          <a:off x="14292794" y="1347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15526</xdr:rowOff>
    </xdr:from>
    <xdr:to>
      <xdr:col>20</xdr:col>
      <xdr:colOff>9525</xdr:colOff>
      <xdr:row>78</xdr:row>
      <xdr:rowOff>117126</xdr:rowOff>
    </xdr:to>
    <xdr:sp macro="" textlink="">
      <xdr:nvSpPr>
        <xdr:cNvPr id="635" name="円/楕円 634"/>
        <xdr:cNvSpPr/>
      </xdr:nvSpPr>
      <xdr:spPr>
        <a:xfrm>
          <a:off x="13652500" y="13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108253</xdr:rowOff>
    </xdr:from>
    <xdr:ext cx="599010" cy="259045"/>
    <xdr:sp macro="" textlink="">
      <xdr:nvSpPr>
        <xdr:cNvPr id="636" name="テキスト ボックス 635"/>
        <xdr:cNvSpPr txBox="1"/>
      </xdr:nvSpPr>
      <xdr:spPr>
        <a:xfrm>
          <a:off x="13403794" y="1348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8896</xdr:rowOff>
    </xdr:from>
    <xdr:to>
      <xdr:col>18</xdr:col>
      <xdr:colOff>492125</xdr:colOff>
      <xdr:row>78</xdr:row>
      <xdr:rowOff>110496</xdr:rowOff>
    </xdr:to>
    <xdr:sp macro="" textlink="">
      <xdr:nvSpPr>
        <xdr:cNvPr id="637" name="円/楕円 636"/>
        <xdr:cNvSpPr/>
      </xdr:nvSpPr>
      <xdr:spPr>
        <a:xfrm>
          <a:off x="12763500" y="133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101623</xdr:rowOff>
    </xdr:from>
    <xdr:ext cx="599010" cy="259045"/>
    <xdr:sp macro="" textlink="">
      <xdr:nvSpPr>
        <xdr:cNvPr id="638" name="テキスト ボックス 637"/>
        <xdr:cNvSpPr txBox="1"/>
      </xdr:nvSpPr>
      <xdr:spPr>
        <a:xfrm>
          <a:off x="12514794" y="134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80108</xdr:rowOff>
    </xdr:from>
    <xdr:to>
      <xdr:col>23</xdr:col>
      <xdr:colOff>517525</xdr:colOff>
      <xdr:row>98</xdr:row>
      <xdr:rowOff>83697</xdr:rowOff>
    </xdr:to>
    <xdr:cxnSp macro="">
      <xdr:nvCxnSpPr>
        <xdr:cNvPr id="667" name="直線コネクタ 666"/>
        <xdr:cNvCxnSpPr/>
      </xdr:nvCxnSpPr>
      <xdr:spPr>
        <a:xfrm flipV="1">
          <a:off x="15481300" y="16882208"/>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83697</xdr:rowOff>
    </xdr:from>
    <xdr:to>
      <xdr:col>22</xdr:col>
      <xdr:colOff>365125</xdr:colOff>
      <xdr:row>99</xdr:row>
      <xdr:rowOff>41949</xdr:rowOff>
    </xdr:to>
    <xdr:cxnSp macro="">
      <xdr:nvCxnSpPr>
        <xdr:cNvPr id="670" name="直線コネクタ 669"/>
        <xdr:cNvCxnSpPr/>
      </xdr:nvCxnSpPr>
      <xdr:spPr>
        <a:xfrm flipV="1">
          <a:off x="14592300" y="16885797"/>
          <a:ext cx="889000" cy="1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68556</xdr:rowOff>
    </xdr:from>
    <xdr:to>
      <xdr:col>21</xdr:col>
      <xdr:colOff>161925</xdr:colOff>
      <xdr:row>99</xdr:row>
      <xdr:rowOff>41949</xdr:rowOff>
    </xdr:to>
    <xdr:cxnSp macro="">
      <xdr:nvCxnSpPr>
        <xdr:cNvPr id="673" name="直線コネクタ 672"/>
        <xdr:cNvCxnSpPr/>
      </xdr:nvCxnSpPr>
      <xdr:spPr>
        <a:xfrm>
          <a:off x="13703300" y="16699206"/>
          <a:ext cx="889000" cy="3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68556</xdr:rowOff>
    </xdr:from>
    <xdr:to>
      <xdr:col>19</xdr:col>
      <xdr:colOff>644525</xdr:colOff>
      <xdr:row>98</xdr:row>
      <xdr:rowOff>51926</xdr:rowOff>
    </xdr:to>
    <xdr:cxnSp macro="">
      <xdr:nvCxnSpPr>
        <xdr:cNvPr id="676" name="直線コネクタ 675"/>
        <xdr:cNvCxnSpPr/>
      </xdr:nvCxnSpPr>
      <xdr:spPr>
        <a:xfrm flipV="1">
          <a:off x="12814300" y="16699206"/>
          <a:ext cx="889000" cy="1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29308</xdr:rowOff>
    </xdr:from>
    <xdr:to>
      <xdr:col>23</xdr:col>
      <xdr:colOff>568325</xdr:colOff>
      <xdr:row>98</xdr:row>
      <xdr:rowOff>130908</xdr:rowOff>
    </xdr:to>
    <xdr:sp macro="" textlink="">
      <xdr:nvSpPr>
        <xdr:cNvPr id="686" name="円/楕円 685"/>
        <xdr:cNvSpPr/>
      </xdr:nvSpPr>
      <xdr:spPr>
        <a:xfrm>
          <a:off x="16268700" y="16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52185</xdr:rowOff>
    </xdr:from>
    <xdr:ext cx="599010" cy="259045"/>
    <xdr:sp macro="" textlink="">
      <xdr:nvSpPr>
        <xdr:cNvPr id="687" name="積立金該当値テキスト"/>
        <xdr:cNvSpPr txBox="1"/>
      </xdr:nvSpPr>
      <xdr:spPr>
        <a:xfrm>
          <a:off x="16370300" y="1668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32897</xdr:rowOff>
    </xdr:from>
    <xdr:to>
      <xdr:col>22</xdr:col>
      <xdr:colOff>415925</xdr:colOff>
      <xdr:row>98</xdr:row>
      <xdr:rowOff>134497</xdr:rowOff>
    </xdr:to>
    <xdr:sp macro="" textlink="">
      <xdr:nvSpPr>
        <xdr:cNvPr id="688" name="円/楕円 687"/>
        <xdr:cNvSpPr/>
      </xdr:nvSpPr>
      <xdr:spPr>
        <a:xfrm>
          <a:off x="15430500" y="168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125624</xdr:rowOff>
    </xdr:from>
    <xdr:ext cx="599010" cy="259045"/>
    <xdr:sp macro="" textlink="">
      <xdr:nvSpPr>
        <xdr:cNvPr id="689" name="テキスト ボックス 688"/>
        <xdr:cNvSpPr txBox="1"/>
      </xdr:nvSpPr>
      <xdr:spPr>
        <a:xfrm>
          <a:off x="15181794" y="1692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162599</xdr:rowOff>
    </xdr:from>
    <xdr:to>
      <xdr:col>21</xdr:col>
      <xdr:colOff>212725</xdr:colOff>
      <xdr:row>99</xdr:row>
      <xdr:rowOff>92749</xdr:rowOff>
    </xdr:to>
    <xdr:sp macro="" textlink="">
      <xdr:nvSpPr>
        <xdr:cNvPr id="690" name="円/楕円 689"/>
        <xdr:cNvSpPr/>
      </xdr:nvSpPr>
      <xdr:spPr>
        <a:xfrm>
          <a:off x="14541500" y="169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83876</xdr:rowOff>
    </xdr:from>
    <xdr:ext cx="469744" cy="259045"/>
    <xdr:sp macro="" textlink="">
      <xdr:nvSpPr>
        <xdr:cNvPr id="691" name="テキスト ボックス 690"/>
        <xdr:cNvSpPr txBox="1"/>
      </xdr:nvSpPr>
      <xdr:spPr>
        <a:xfrm>
          <a:off x="14357427" y="1705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17756</xdr:rowOff>
    </xdr:from>
    <xdr:to>
      <xdr:col>20</xdr:col>
      <xdr:colOff>9525</xdr:colOff>
      <xdr:row>97</xdr:row>
      <xdr:rowOff>119356</xdr:rowOff>
    </xdr:to>
    <xdr:sp macro="" textlink="">
      <xdr:nvSpPr>
        <xdr:cNvPr id="692" name="円/楕円 691"/>
        <xdr:cNvSpPr/>
      </xdr:nvSpPr>
      <xdr:spPr>
        <a:xfrm>
          <a:off x="13652500" y="1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135883</xdr:rowOff>
    </xdr:from>
    <xdr:ext cx="599010" cy="259045"/>
    <xdr:sp macro="" textlink="">
      <xdr:nvSpPr>
        <xdr:cNvPr id="693" name="テキスト ボックス 692"/>
        <xdr:cNvSpPr txBox="1"/>
      </xdr:nvSpPr>
      <xdr:spPr>
        <a:xfrm>
          <a:off x="13403794" y="1642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1126</xdr:rowOff>
    </xdr:from>
    <xdr:to>
      <xdr:col>18</xdr:col>
      <xdr:colOff>492125</xdr:colOff>
      <xdr:row>98</xdr:row>
      <xdr:rowOff>102726</xdr:rowOff>
    </xdr:to>
    <xdr:sp macro="" textlink="">
      <xdr:nvSpPr>
        <xdr:cNvPr id="694" name="円/楕円 693"/>
        <xdr:cNvSpPr/>
      </xdr:nvSpPr>
      <xdr:spPr>
        <a:xfrm>
          <a:off x="12763500" y="168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119253</xdr:rowOff>
    </xdr:from>
    <xdr:ext cx="599010" cy="259045"/>
    <xdr:sp macro="" textlink="">
      <xdr:nvSpPr>
        <xdr:cNvPr id="695" name="テキスト ボックス 694"/>
        <xdr:cNvSpPr txBox="1"/>
      </xdr:nvSpPr>
      <xdr:spPr>
        <a:xfrm>
          <a:off x="12514794" y="1657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43627</xdr:rowOff>
    </xdr:from>
    <xdr:to>
      <xdr:col>32</xdr:col>
      <xdr:colOff>187325</xdr:colOff>
      <xdr:row>59</xdr:row>
      <xdr:rowOff>44450</xdr:rowOff>
    </xdr:to>
    <xdr:cxnSp macro="">
      <xdr:nvCxnSpPr>
        <xdr:cNvPr id="779" name="直線コネクタ 778"/>
        <xdr:cNvCxnSpPr/>
      </xdr:nvCxnSpPr>
      <xdr:spPr>
        <a:xfrm>
          <a:off x="21323300" y="101591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43627</xdr:rowOff>
    </xdr:from>
    <xdr:to>
      <xdr:col>31</xdr:col>
      <xdr:colOff>34925</xdr:colOff>
      <xdr:row>59</xdr:row>
      <xdr:rowOff>44450</xdr:rowOff>
    </xdr:to>
    <xdr:cxnSp macro="">
      <xdr:nvCxnSpPr>
        <xdr:cNvPr id="782" name="直線コネクタ 781"/>
        <xdr:cNvCxnSpPr/>
      </xdr:nvCxnSpPr>
      <xdr:spPr>
        <a:xfrm flipV="1">
          <a:off x="20434300" y="101591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42480</xdr:rowOff>
    </xdr:from>
    <xdr:to>
      <xdr:col>29</xdr:col>
      <xdr:colOff>517525</xdr:colOff>
      <xdr:row>59</xdr:row>
      <xdr:rowOff>44450</xdr:rowOff>
    </xdr:to>
    <xdr:cxnSp macro="">
      <xdr:nvCxnSpPr>
        <xdr:cNvPr id="785" name="直線コネクタ 784"/>
        <xdr:cNvCxnSpPr/>
      </xdr:nvCxnSpPr>
      <xdr:spPr>
        <a:xfrm>
          <a:off x="19545300" y="1015803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42480</xdr:rowOff>
    </xdr:from>
    <xdr:to>
      <xdr:col>28</xdr:col>
      <xdr:colOff>314325</xdr:colOff>
      <xdr:row>59</xdr:row>
      <xdr:rowOff>44450</xdr:rowOff>
    </xdr:to>
    <xdr:cxnSp macro="">
      <xdr:nvCxnSpPr>
        <xdr:cNvPr id="788" name="直線コネクタ 787"/>
        <xdr:cNvCxnSpPr/>
      </xdr:nvCxnSpPr>
      <xdr:spPr>
        <a:xfrm flipV="1">
          <a:off x="18656300" y="1015803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164277</xdr:rowOff>
    </xdr:from>
    <xdr:to>
      <xdr:col>31</xdr:col>
      <xdr:colOff>85725</xdr:colOff>
      <xdr:row>59</xdr:row>
      <xdr:rowOff>94427</xdr:rowOff>
    </xdr:to>
    <xdr:sp macro="" textlink="">
      <xdr:nvSpPr>
        <xdr:cNvPr id="800" name="円/楕円 799"/>
        <xdr:cNvSpPr/>
      </xdr:nvSpPr>
      <xdr:spPr>
        <a:xfrm>
          <a:off x="21272500" y="101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85554</xdr:rowOff>
    </xdr:from>
    <xdr:ext cx="378565" cy="259045"/>
    <xdr:sp macro="" textlink="">
      <xdr:nvSpPr>
        <xdr:cNvPr id="801" name="テキスト ボックス 800"/>
        <xdr:cNvSpPr txBox="1"/>
      </xdr:nvSpPr>
      <xdr:spPr>
        <a:xfrm>
          <a:off x="21134017" y="1020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163130</xdr:rowOff>
    </xdr:from>
    <xdr:to>
      <xdr:col>28</xdr:col>
      <xdr:colOff>365125</xdr:colOff>
      <xdr:row>59</xdr:row>
      <xdr:rowOff>93280</xdr:rowOff>
    </xdr:to>
    <xdr:sp macro="" textlink="">
      <xdr:nvSpPr>
        <xdr:cNvPr id="804" name="円/楕円 803"/>
        <xdr:cNvSpPr/>
      </xdr:nvSpPr>
      <xdr:spPr>
        <a:xfrm>
          <a:off x="19494500" y="101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84407</xdr:rowOff>
    </xdr:from>
    <xdr:ext cx="378565" cy="259045"/>
    <xdr:sp macro="" textlink="">
      <xdr:nvSpPr>
        <xdr:cNvPr id="805" name="テキスト ボックス 804"/>
        <xdr:cNvSpPr txBox="1"/>
      </xdr:nvSpPr>
      <xdr:spPr>
        <a:xfrm>
          <a:off x="19356017" y="1019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82285</xdr:rowOff>
    </xdr:from>
    <xdr:to>
      <xdr:col>32</xdr:col>
      <xdr:colOff>187325</xdr:colOff>
      <xdr:row>77</xdr:row>
      <xdr:rowOff>105628</xdr:rowOff>
    </xdr:to>
    <xdr:cxnSp macro="">
      <xdr:nvCxnSpPr>
        <xdr:cNvPr id="834" name="直線コネクタ 833"/>
        <xdr:cNvCxnSpPr/>
      </xdr:nvCxnSpPr>
      <xdr:spPr>
        <a:xfrm flipV="1">
          <a:off x="21323300" y="13283935"/>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74473</xdr:rowOff>
    </xdr:from>
    <xdr:to>
      <xdr:col>31</xdr:col>
      <xdr:colOff>34925</xdr:colOff>
      <xdr:row>77</xdr:row>
      <xdr:rowOff>105628</xdr:rowOff>
    </xdr:to>
    <xdr:cxnSp macro="">
      <xdr:nvCxnSpPr>
        <xdr:cNvPr id="837" name="直線コネクタ 836"/>
        <xdr:cNvCxnSpPr/>
      </xdr:nvCxnSpPr>
      <xdr:spPr>
        <a:xfrm>
          <a:off x="20434300" y="13276123"/>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74473</xdr:rowOff>
    </xdr:from>
    <xdr:to>
      <xdr:col>29</xdr:col>
      <xdr:colOff>517525</xdr:colOff>
      <xdr:row>77</xdr:row>
      <xdr:rowOff>83210</xdr:rowOff>
    </xdr:to>
    <xdr:cxnSp macro="">
      <xdr:nvCxnSpPr>
        <xdr:cNvPr id="840" name="直線コネクタ 839"/>
        <xdr:cNvCxnSpPr/>
      </xdr:nvCxnSpPr>
      <xdr:spPr>
        <a:xfrm flipV="1">
          <a:off x="19545300" y="1327612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80691</xdr:rowOff>
    </xdr:from>
    <xdr:to>
      <xdr:col>28</xdr:col>
      <xdr:colOff>314325</xdr:colOff>
      <xdr:row>77</xdr:row>
      <xdr:rowOff>83210</xdr:rowOff>
    </xdr:to>
    <xdr:cxnSp macro="">
      <xdr:nvCxnSpPr>
        <xdr:cNvPr id="843" name="直線コネクタ 842"/>
        <xdr:cNvCxnSpPr/>
      </xdr:nvCxnSpPr>
      <xdr:spPr>
        <a:xfrm>
          <a:off x="18656300" y="13282341"/>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31485</xdr:rowOff>
    </xdr:from>
    <xdr:to>
      <xdr:col>32</xdr:col>
      <xdr:colOff>238125</xdr:colOff>
      <xdr:row>77</xdr:row>
      <xdr:rowOff>133085</xdr:rowOff>
    </xdr:to>
    <xdr:sp macro="" textlink="">
      <xdr:nvSpPr>
        <xdr:cNvPr id="853" name="円/楕円 852"/>
        <xdr:cNvSpPr/>
      </xdr:nvSpPr>
      <xdr:spPr>
        <a:xfrm>
          <a:off x="22110700" y="13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99010" cy="259045"/>
    <xdr:sp macro="" textlink="">
      <xdr:nvSpPr>
        <xdr:cNvPr id="854" name="繰出金該当値テキスト"/>
        <xdr:cNvSpPr txBox="1"/>
      </xdr:nvSpPr>
      <xdr:spPr>
        <a:xfrm>
          <a:off x="22212300" y="131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54828</xdr:rowOff>
    </xdr:from>
    <xdr:to>
      <xdr:col>31</xdr:col>
      <xdr:colOff>85725</xdr:colOff>
      <xdr:row>77</xdr:row>
      <xdr:rowOff>156428</xdr:rowOff>
    </xdr:to>
    <xdr:sp macro="" textlink="">
      <xdr:nvSpPr>
        <xdr:cNvPr id="855" name="円/楕円 854"/>
        <xdr:cNvSpPr/>
      </xdr:nvSpPr>
      <xdr:spPr>
        <a:xfrm>
          <a:off x="21272500" y="132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147555</xdr:rowOff>
    </xdr:from>
    <xdr:ext cx="534377" cy="259045"/>
    <xdr:sp macro="" textlink="">
      <xdr:nvSpPr>
        <xdr:cNvPr id="856" name="テキスト ボックス 855"/>
        <xdr:cNvSpPr txBox="1"/>
      </xdr:nvSpPr>
      <xdr:spPr>
        <a:xfrm>
          <a:off x="21056111" y="133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23673</xdr:rowOff>
    </xdr:from>
    <xdr:to>
      <xdr:col>29</xdr:col>
      <xdr:colOff>568325</xdr:colOff>
      <xdr:row>77</xdr:row>
      <xdr:rowOff>125273</xdr:rowOff>
    </xdr:to>
    <xdr:sp macro="" textlink="">
      <xdr:nvSpPr>
        <xdr:cNvPr id="857" name="円/楕円 856"/>
        <xdr:cNvSpPr/>
      </xdr:nvSpPr>
      <xdr:spPr>
        <a:xfrm>
          <a:off x="20383500" y="132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116400</xdr:rowOff>
    </xdr:from>
    <xdr:ext cx="599010" cy="259045"/>
    <xdr:sp macro="" textlink="">
      <xdr:nvSpPr>
        <xdr:cNvPr id="858" name="テキスト ボックス 857"/>
        <xdr:cNvSpPr txBox="1"/>
      </xdr:nvSpPr>
      <xdr:spPr>
        <a:xfrm>
          <a:off x="20134794" y="133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32410</xdr:rowOff>
    </xdr:from>
    <xdr:to>
      <xdr:col>28</xdr:col>
      <xdr:colOff>365125</xdr:colOff>
      <xdr:row>77</xdr:row>
      <xdr:rowOff>134010</xdr:rowOff>
    </xdr:to>
    <xdr:sp macro="" textlink="">
      <xdr:nvSpPr>
        <xdr:cNvPr id="859" name="円/楕円 858"/>
        <xdr:cNvSpPr/>
      </xdr:nvSpPr>
      <xdr:spPr>
        <a:xfrm>
          <a:off x="19494500" y="132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125137</xdr:rowOff>
    </xdr:from>
    <xdr:ext cx="534377" cy="259045"/>
    <xdr:sp macro="" textlink="">
      <xdr:nvSpPr>
        <xdr:cNvPr id="860" name="テキスト ボックス 859"/>
        <xdr:cNvSpPr txBox="1"/>
      </xdr:nvSpPr>
      <xdr:spPr>
        <a:xfrm>
          <a:off x="19278111" y="133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29891</xdr:rowOff>
    </xdr:from>
    <xdr:to>
      <xdr:col>27</xdr:col>
      <xdr:colOff>161925</xdr:colOff>
      <xdr:row>77</xdr:row>
      <xdr:rowOff>131491</xdr:rowOff>
    </xdr:to>
    <xdr:sp macro="" textlink="">
      <xdr:nvSpPr>
        <xdr:cNvPr id="861" name="円/楕円 860"/>
        <xdr:cNvSpPr/>
      </xdr:nvSpPr>
      <xdr:spPr>
        <a:xfrm>
          <a:off x="18605500" y="132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122618</xdr:rowOff>
    </xdr:from>
    <xdr:ext cx="599010" cy="259045"/>
    <xdr:sp macro="" textlink="">
      <xdr:nvSpPr>
        <xdr:cNvPr id="862" name="テキスト ボックス 861"/>
        <xdr:cNvSpPr txBox="1"/>
      </xdr:nvSpPr>
      <xdr:spPr>
        <a:xfrm>
          <a:off x="18356794" y="133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今回、維持補修費、扶助費、積立金の項目で類似団体内平均と比較して一人あたりのコストが高い状態となった。</a:t>
          </a:r>
          <a:endParaRPr kumimoji="1" lang="en-US" altLang="ja-JP" sz="1300">
            <a:latin typeface="ＭＳ Ｐゴシック"/>
          </a:endParaRPr>
        </a:p>
        <a:p>
          <a:r>
            <a:rPr kumimoji="1" lang="ja-JP" altLang="en-US" sz="1300">
              <a:latin typeface="ＭＳ Ｐゴシック"/>
            </a:rPr>
            <a:t>　もっとも類似団体内平均を上回っている維持補修費のうち、主なものは道路や橋りょう等の維持・管理費である。これは、橋梁長寿命化計画など事業の増加等によるものであり、前年度決算と比較すると▲</a:t>
          </a:r>
          <a:r>
            <a:rPr kumimoji="1" lang="en-US" altLang="ja-JP" sz="1300">
              <a:latin typeface="ＭＳ Ｐゴシック"/>
            </a:rPr>
            <a:t>4.5</a:t>
          </a:r>
          <a:r>
            <a:rPr kumimoji="1" lang="ja-JP" altLang="en-US" sz="1300">
              <a:latin typeface="ＭＳ Ｐゴシック"/>
            </a:rPr>
            <a:t>％となっているが依然、類似団体内平均を上回っている。今後も事業費は現状維持の見込みである。</a:t>
          </a:r>
          <a:endParaRPr kumimoji="1" lang="en-US" altLang="ja-JP" sz="1300">
            <a:latin typeface="ＭＳ Ｐゴシック"/>
          </a:endParaRPr>
        </a:p>
        <a:p>
          <a:r>
            <a:rPr kumimoji="1" lang="ja-JP" altLang="en-US" sz="1300">
              <a:latin typeface="ＭＳ Ｐゴシック"/>
            </a:rPr>
            <a:t>　扶助費に関して、増加したもののうち主なものは臨時福祉給付金の皆増に</a:t>
          </a:r>
          <a:r>
            <a:rPr kumimoji="1" lang="ja-JP" altLang="en-US" sz="1300">
              <a:latin typeface="+mn-ea"/>
              <a:ea typeface="+mn-ea"/>
            </a:rPr>
            <a:t>よるものであり、前年度決算と比較すると</a:t>
          </a:r>
          <a:r>
            <a:rPr kumimoji="1" lang="en-US" altLang="ja-JP" sz="1300">
              <a:latin typeface="+mn-ea"/>
              <a:ea typeface="+mn-ea"/>
            </a:rPr>
            <a:t>27.6</a:t>
          </a:r>
          <a:r>
            <a:rPr kumimoji="1" lang="ja-JP" altLang="en-US" sz="1300">
              <a:latin typeface="+mn-ea"/>
              <a:ea typeface="+mn-ea"/>
            </a:rPr>
            <a:t>％の増加となっている。</a:t>
          </a:r>
          <a:r>
            <a:rPr kumimoji="1" lang="ja-JP" altLang="ja-JP" sz="1300">
              <a:solidFill>
                <a:schemeClr val="dk1"/>
              </a:solidFill>
              <a:effectLst/>
              <a:latin typeface="+mn-ea"/>
              <a:ea typeface="+mn-ea"/>
              <a:cs typeface="+mn-cs"/>
            </a:rPr>
            <a:t>今後も、町単独で行っている項目に関しては、縮小・廃止を含めた検討を行い、継続の場合でも支給要件の見直し等を行い、抑制・現状維持に努め</a:t>
          </a:r>
          <a:r>
            <a:rPr kumimoji="1" lang="ja-JP" altLang="en-US" sz="1300">
              <a:solidFill>
                <a:schemeClr val="dk1"/>
              </a:solidFill>
              <a:effectLst/>
              <a:latin typeface="+mn-ea"/>
              <a:ea typeface="+mn-ea"/>
              <a:cs typeface="+mn-cs"/>
            </a:rPr>
            <a:t>、類似団体内平均より大きく上回ることがないように努める。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積立金に関して、例年通り特定目的基金に積立てており、主なものは防災対策基金、公共施設整備基金である。前年度と比較すると一人あたりの額は</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％の増加となっており、これに因るものである。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124866</xdr:rowOff>
    </xdr:from>
    <xdr:to>
      <xdr:col>6</xdr:col>
      <xdr:colOff>511175</xdr:colOff>
      <xdr:row>37</xdr:row>
      <xdr:rowOff>153226</xdr:rowOff>
    </xdr:to>
    <xdr:cxnSp macro="">
      <xdr:nvCxnSpPr>
        <xdr:cNvPr id="60" name="直線コネクタ 59"/>
        <xdr:cNvCxnSpPr/>
      </xdr:nvCxnSpPr>
      <xdr:spPr>
        <a:xfrm>
          <a:off x="3797300" y="6468516"/>
          <a:ext cx="8382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114656</xdr:rowOff>
    </xdr:from>
    <xdr:to>
      <xdr:col>5</xdr:col>
      <xdr:colOff>358775</xdr:colOff>
      <xdr:row>37</xdr:row>
      <xdr:rowOff>124866</xdr:rowOff>
    </xdr:to>
    <xdr:cxnSp macro="">
      <xdr:nvCxnSpPr>
        <xdr:cNvPr id="63" name="直線コネクタ 62"/>
        <xdr:cNvCxnSpPr/>
      </xdr:nvCxnSpPr>
      <xdr:spPr>
        <a:xfrm>
          <a:off x="2908300" y="645830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114656</xdr:rowOff>
    </xdr:from>
    <xdr:to>
      <xdr:col>4</xdr:col>
      <xdr:colOff>155575</xdr:colOff>
      <xdr:row>37</xdr:row>
      <xdr:rowOff>125616</xdr:rowOff>
    </xdr:to>
    <xdr:cxnSp macro="">
      <xdr:nvCxnSpPr>
        <xdr:cNvPr id="66" name="直線コネクタ 65"/>
        <xdr:cNvCxnSpPr/>
      </xdr:nvCxnSpPr>
      <xdr:spPr>
        <a:xfrm flipV="1">
          <a:off x="2019300" y="6458306"/>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125616</xdr:rowOff>
    </xdr:from>
    <xdr:to>
      <xdr:col>2</xdr:col>
      <xdr:colOff>638175</xdr:colOff>
      <xdr:row>37</xdr:row>
      <xdr:rowOff>140259</xdr:rowOff>
    </xdr:to>
    <xdr:cxnSp macro="">
      <xdr:nvCxnSpPr>
        <xdr:cNvPr id="69" name="直線コネクタ 68"/>
        <xdr:cNvCxnSpPr/>
      </xdr:nvCxnSpPr>
      <xdr:spPr>
        <a:xfrm flipV="1">
          <a:off x="1130300" y="6469266"/>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102426</xdr:rowOff>
    </xdr:from>
    <xdr:to>
      <xdr:col>6</xdr:col>
      <xdr:colOff>561975</xdr:colOff>
      <xdr:row>38</xdr:row>
      <xdr:rowOff>32576</xdr:rowOff>
    </xdr:to>
    <xdr:sp macro="" textlink="">
      <xdr:nvSpPr>
        <xdr:cNvPr id="79" name="円/楕円 78"/>
        <xdr:cNvSpPr/>
      </xdr:nvSpPr>
      <xdr:spPr>
        <a:xfrm>
          <a:off x="4584700" y="64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80853</xdr:rowOff>
    </xdr:from>
    <xdr:ext cx="534377" cy="259045"/>
    <xdr:sp macro="" textlink="">
      <xdr:nvSpPr>
        <xdr:cNvPr id="80" name="議会費該当値テキスト"/>
        <xdr:cNvSpPr txBox="1"/>
      </xdr:nvSpPr>
      <xdr:spPr>
        <a:xfrm>
          <a:off x="4686300" y="64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74066</xdr:rowOff>
    </xdr:from>
    <xdr:to>
      <xdr:col>5</xdr:col>
      <xdr:colOff>409575</xdr:colOff>
      <xdr:row>38</xdr:row>
      <xdr:rowOff>4217</xdr:rowOff>
    </xdr:to>
    <xdr:sp macro="" textlink="">
      <xdr:nvSpPr>
        <xdr:cNvPr id="81" name="円/楕円 80"/>
        <xdr:cNvSpPr/>
      </xdr:nvSpPr>
      <xdr:spPr>
        <a:xfrm>
          <a:off x="3746500" y="641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166793</xdr:rowOff>
    </xdr:from>
    <xdr:ext cx="534377" cy="259045"/>
    <xdr:sp macro="" textlink="">
      <xdr:nvSpPr>
        <xdr:cNvPr id="82" name="テキスト ボックス 81"/>
        <xdr:cNvSpPr txBox="1"/>
      </xdr:nvSpPr>
      <xdr:spPr>
        <a:xfrm>
          <a:off x="3530111" y="65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63856</xdr:rowOff>
    </xdr:from>
    <xdr:to>
      <xdr:col>4</xdr:col>
      <xdr:colOff>206375</xdr:colOff>
      <xdr:row>37</xdr:row>
      <xdr:rowOff>165456</xdr:rowOff>
    </xdr:to>
    <xdr:sp macro="" textlink="">
      <xdr:nvSpPr>
        <xdr:cNvPr id="83" name="円/楕円 82"/>
        <xdr:cNvSpPr/>
      </xdr:nvSpPr>
      <xdr:spPr>
        <a:xfrm>
          <a:off x="2857500" y="6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10533</xdr:rowOff>
    </xdr:from>
    <xdr:ext cx="534377" cy="259045"/>
    <xdr:sp macro="" textlink="">
      <xdr:nvSpPr>
        <xdr:cNvPr id="84" name="テキスト ボックス 83"/>
        <xdr:cNvSpPr txBox="1"/>
      </xdr:nvSpPr>
      <xdr:spPr>
        <a:xfrm>
          <a:off x="2641111" y="61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74816</xdr:rowOff>
    </xdr:from>
    <xdr:to>
      <xdr:col>3</xdr:col>
      <xdr:colOff>3175</xdr:colOff>
      <xdr:row>38</xdr:row>
      <xdr:rowOff>4966</xdr:rowOff>
    </xdr:to>
    <xdr:sp macro="" textlink="">
      <xdr:nvSpPr>
        <xdr:cNvPr id="85" name="円/楕円 84"/>
        <xdr:cNvSpPr/>
      </xdr:nvSpPr>
      <xdr:spPr>
        <a:xfrm>
          <a:off x="1968500" y="64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21493</xdr:rowOff>
    </xdr:from>
    <xdr:ext cx="534377" cy="259045"/>
    <xdr:sp macro="" textlink="">
      <xdr:nvSpPr>
        <xdr:cNvPr id="86" name="テキスト ボックス 85"/>
        <xdr:cNvSpPr txBox="1"/>
      </xdr:nvSpPr>
      <xdr:spPr>
        <a:xfrm>
          <a:off x="1752111" y="61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89459</xdr:rowOff>
    </xdr:from>
    <xdr:to>
      <xdr:col>1</xdr:col>
      <xdr:colOff>485775</xdr:colOff>
      <xdr:row>38</xdr:row>
      <xdr:rowOff>19609</xdr:rowOff>
    </xdr:to>
    <xdr:sp macro="" textlink="">
      <xdr:nvSpPr>
        <xdr:cNvPr id="87" name="円/楕円 86"/>
        <xdr:cNvSpPr/>
      </xdr:nvSpPr>
      <xdr:spPr>
        <a:xfrm>
          <a:off x="1079500" y="64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10736</xdr:rowOff>
    </xdr:from>
    <xdr:ext cx="534377" cy="259045"/>
    <xdr:sp macro="" textlink="">
      <xdr:nvSpPr>
        <xdr:cNvPr id="88" name="テキスト ボックス 87"/>
        <xdr:cNvSpPr txBox="1"/>
      </xdr:nvSpPr>
      <xdr:spPr>
        <a:xfrm>
          <a:off x="863111" y="65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14716</xdr:rowOff>
    </xdr:from>
    <xdr:to>
      <xdr:col>6</xdr:col>
      <xdr:colOff>511175</xdr:colOff>
      <xdr:row>59</xdr:row>
      <xdr:rowOff>25691</xdr:rowOff>
    </xdr:to>
    <xdr:cxnSp macro="">
      <xdr:nvCxnSpPr>
        <xdr:cNvPr id="119" name="直線コネクタ 118"/>
        <xdr:cNvCxnSpPr/>
      </xdr:nvCxnSpPr>
      <xdr:spPr>
        <a:xfrm flipV="1">
          <a:off x="3797300" y="10130266"/>
          <a:ext cx="8382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25691</xdr:rowOff>
    </xdr:from>
    <xdr:to>
      <xdr:col>5</xdr:col>
      <xdr:colOff>358775</xdr:colOff>
      <xdr:row>59</xdr:row>
      <xdr:rowOff>52867</xdr:rowOff>
    </xdr:to>
    <xdr:cxnSp macro="">
      <xdr:nvCxnSpPr>
        <xdr:cNvPr id="122" name="直線コネクタ 121"/>
        <xdr:cNvCxnSpPr/>
      </xdr:nvCxnSpPr>
      <xdr:spPr>
        <a:xfrm flipV="1">
          <a:off x="2908300" y="10141241"/>
          <a:ext cx="8890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12592</xdr:rowOff>
    </xdr:from>
    <xdr:to>
      <xdr:col>4</xdr:col>
      <xdr:colOff>155575</xdr:colOff>
      <xdr:row>59</xdr:row>
      <xdr:rowOff>52867</xdr:rowOff>
    </xdr:to>
    <xdr:cxnSp macro="">
      <xdr:nvCxnSpPr>
        <xdr:cNvPr id="125" name="直線コネクタ 124"/>
        <xdr:cNvCxnSpPr/>
      </xdr:nvCxnSpPr>
      <xdr:spPr>
        <a:xfrm>
          <a:off x="2019300" y="10128142"/>
          <a:ext cx="889000" cy="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12592</xdr:rowOff>
    </xdr:from>
    <xdr:to>
      <xdr:col>2</xdr:col>
      <xdr:colOff>638175</xdr:colOff>
      <xdr:row>59</xdr:row>
      <xdr:rowOff>59330</xdr:rowOff>
    </xdr:to>
    <xdr:cxnSp macro="">
      <xdr:nvCxnSpPr>
        <xdr:cNvPr id="128" name="直線コネクタ 127"/>
        <xdr:cNvCxnSpPr/>
      </xdr:nvCxnSpPr>
      <xdr:spPr>
        <a:xfrm flipV="1">
          <a:off x="1130300" y="10128142"/>
          <a:ext cx="889000" cy="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135366</xdr:rowOff>
    </xdr:from>
    <xdr:to>
      <xdr:col>6</xdr:col>
      <xdr:colOff>561975</xdr:colOff>
      <xdr:row>59</xdr:row>
      <xdr:rowOff>65516</xdr:rowOff>
    </xdr:to>
    <xdr:sp macro="" textlink="">
      <xdr:nvSpPr>
        <xdr:cNvPr id="138" name="円/楕円 137"/>
        <xdr:cNvSpPr/>
      </xdr:nvSpPr>
      <xdr:spPr>
        <a:xfrm>
          <a:off x="4584700" y="100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146341</xdr:rowOff>
    </xdr:from>
    <xdr:to>
      <xdr:col>5</xdr:col>
      <xdr:colOff>409575</xdr:colOff>
      <xdr:row>59</xdr:row>
      <xdr:rowOff>76491</xdr:rowOff>
    </xdr:to>
    <xdr:sp macro="" textlink="">
      <xdr:nvSpPr>
        <xdr:cNvPr id="140" name="円/楕円 139"/>
        <xdr:cNvSpPr/>
      </xdr:nvSpPr>
      <xdr:spPr>
        <a:xfrm>
          <a:off x="3746500" y="100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67618</xdr:rowOff>
    </xdr:from>
    <xdr:ext cx="599010" cy="259045"/>
    <xdr:sp macro="" textlink="">
      <xdr:nvSpPr>
        <xdr:cNvPr id="141" name="テキスト ボックス 140"/>
        <xdr:cNvSpPr txBox="1"/>
      </xdr:nvSpPr>
      <xdr:spPr>
        <a:xfrm>
          <a:off x="3497794" y="1018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224,107</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2067</xdr:rowOff>
    </xdr:from>
    <xdr:to>
      <xdr:col>4</xdr:col>
      <xdr:colOff>206375</xdr:colOff>
      <xdr:row>59</xdr:row>
      <xdr:rowOff>103667</xdr:rowOff>
    </xdr:to>
    <xdr:sp macro="" textlink="">
      <xdr:nvSpPr>
        <xdr:cNvPr id="142" name="円/楕円 141"/>
        <xdr:cNvSpPr/>
      </xdr:nvSpPr>
      <xdr:spPr>
        <a:xfrm>
          <a:off x="2857500" y="101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94794</xdr:rowOff>
    </xdr:from>
    <xdr:ext cx="599010" cy="259045"/>
    <xdr:sp macro="" textlink="">
      <xdr:nvSpPr>
        <xdr:cNvPr id="143" name="テキスト ボックス 142"/>
        <xdr:cNvSpPr txBox="1"/>
      </xdr:nvSpPr>
      <xdr:spPr>
        <a:xfrm>
          <a:off x="2608794" y="102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133242</xdr:rowOff>
    </xdr:from>
    <xdr:to>
      <xdr:col>3</xdr:col>
      <xdr:colOff>3175</xdr:colOff>
      <xdr:row>59</xdr:row>
      <xdr:rowOff>63392</xdr:rowOff>
    </xdr:to>
    <xdr:sp macro="" textlink="">
      <xdr:nvSpPr>
        <xdr:cNvPr id="144" name="円/楕円 143"/>
        <xdr:cNvSpPr/>
      </xdr:nvSpPr>
      <xdr:spPr>
        <a:xfrm>
          <a:off x="1968500" y="100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54519</xdr:rowOff>
    </xdr:from>
    <xdr:ext cx="599010" cy="259045"/>
    <xdr:sp macro="" textlink="">
      <xdr:nvSpPr>
        <xdr:cNvPr id="145" name="テキスト ボックス 144"/>
        <xdr:cNvSpPr txBox="1"/>
      </xdr:nvSpPr>
      <xdr:spPr>
        <a:xfrm>
          <a:off x="1719794" y="1017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8530</xdr:rowOff>
    </xdr:from>
    <xdr:to>
      <xdr:col>1</xdr:col>
      <xdr:colOff>485775</xdr:colOff>
      <xdr:row>59</xdr:row>
      <xdr:rowOff>110130</xdr:rowOff>
    </xdr:to>
    <xdr:sp macro="" textlink="">
      <xdr:nvSpPr>
        <xdr:cNvPr id="146" name="円/楕円 145"/>
        <xdr:cNvSpPr/>
      </xdr:nvSpPr>
      <xdr:spPr>
        <a:xfrm>
          <a:off x="1079500" y="101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101257</xdr:rowOff>
    </xdr:from>
    <xdr:ext cx="599010" cy="259045"/>
    <xdr:sp macro="" textlink="">
      <xdr:nvSpPr>
        <xdr:cNvPr id="147" name="テキスト ボックス 146"/>
        <xdr:cNvSpPr txBox="1"/>
      </xdr:nvSpPr>
      <xdr:spPr>
        <a:xfrm>
          <a:off x="830794" y="1021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71185</xdr:rowOff>
    </xdr:from>
    <xdr:to>
      <xdr:col>6</xdr:col>
      <xdr:colOff>511175</xdr:colOff>
      <xdr:row>78</xdr:row>
      <xdr:rowOff>109925</xdr:rowOff>
    </xdr:to>
    <xdr:cxnSp macro="">
      <xdr:nvCxnSpPr>
        <xdr:cNvPr id="180" name="直線コネクタ 179"/>
        <xdr:cNvCxnSpPr/>
      </xdr:nvCxnSpPr>
      <xdr:spPr>
        <a:xfrm flipV="1">
          <a:off x="3797300" y="13444285"/>
          <a:ext cx="8382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109925</xdr:rowOff>
    </xdr:from>
    <xdr:to>
      <xdr:col>5</xdr:col>
      <xdr:colOff>358775</xdr:colOff>
      <xdr:row>78</xdr:row>
      <xdr:rowOff>116838</xdr:rowOff>
    </xdr:to>
    <xdr:cxnSp macro="">
      <xdr:nvCxnSpPr>
        <xdr:cNvPr id="183" name="直線コネクタ 182"/>
        <xdr:cNvCxnSpPr/>
      </xdr:nvCxnSpPr>
      <xdr:spPr>
        <a:xfrm flipV="1">
          <a:off x="2908300" y="1348302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116838</xdr:rowOff>
    </xdr:from>
    <xdr:to>
      <xdr:col>4</xdr:col>
      <xdr:colOff>155575</xdr:colOff>
      <xdr:row>78</xdr:row>
      <xdr:rowOff>119804</xdr:rowOff>
    </xdr:to>
    <xdr:cxnSp macro="">
      <xdr:nvCxnSpPr>
        <xdr:cNvPr id="186" name="直線コネクタ 185"/>
        <xdr:cNvCxnSpPr/>
      </xdr:nvCxnSpPr>
      <xdr:spPr>
        <a:xfrm flipV="1">
          <a:off x="2019300" y="13489938"/>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104329</xdr:rowOff>
    </xdr:from>
    <xdr:to>
      <xdr:col>2</xdr:col>
      <xdr:colOff>638175</xdr:colOff>
      <xdr:row>78</xdr:row>
      <xdr:rowOff>119804</xdr:rowOff>
    </xdr:to>
    <xdr:cxnSp macro="">
      <xdr:nvCxnSpPr>
        <xdr:cNvPr id="189" name="直線コネクタ 188"/>
        <xdr:cNvCxnSpPr/>
      </xdr:nvCxnSpPr>
      <xdr:spPr>
        <a:xfrm>
          <a:off x="1130300" y="13477429"/>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20385</xdr:rowOff>
    </xdr:from>
    <xdr:to>
      <xdr:col>6</xdr:col>
      <xdr:colOff>561975</xdr:colOff>
      <xdr:row>78</xdr:row>
      <xdr:rowOff>121985</xdr:rowOff>
    </xdr:to>
    <xdr:sp macro="" textlink="">
      <xdr:nvSpPr>
        <xdr:cNvPr id="199" name="円/楕円 198"/>
        <xdr:cNvSpPr/>
      </xdr:nvSpPr>
      <xdr:spPr>
        <a:xfrm>
          <a:off x="4584700" y="133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151212</xdr:rowOff>
    </xdr:from>
    <xdr:ext cx="599010" cy="259045"/>
    <xdr:sp macro="" textlink="">
      <xdr:nvSpPr>
        <xdr:cNvPr id="200" name="民生費該当値テキスト"/>
        <xdr:cNvSpPr txBox="1"/>
      </xdr:nvSpPr>
      <xdr:spPr>
        <a:xfrm>
          <a:off x="4686300" y="1318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59125</xdr:rowOff>
    </xdr:from>
    <xdr:to>
      <xdr:col>5</xdr:col>
      <xdr:colOff>409575</xdr:colOff>
      <xdr:row>78</xdr:row>
      <xdr:rowOff>160725</xdr:rowOff>
    </xdr:to>
    <xdr:sp macro="" textlink="">
      <xdr:nvSpPr>
        <xdr:cNvPr id="201" name="円/楕円 200"/>
        <xdr:cNvSpPr/>
      </xdr:nvSpPr>
      <xdr:spPr>
        <a:xfrm>
          <a:off x="3746500" y="134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151852</xdr:rowOff>
    </xdr:from>
    <xdr:ext cx="599010" cy="259045"/>
    <xdr:sp macro="" textlink="">
      <xdr:nvSpPr>
        <xdr:cNvPr id="202" name="テキスト ボックス 201"/>
        <xdr:cNvSpPr txBox="1"/>
      </xdr:nvSpPr>
      <xdr:spPr>
        <a:xfrm>
          <a:off x="3497794" y="1352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66038</xdr:rowOff>
    </xdr:from>
    <xdr:to>
      <xdr:col>4</xdr:col>
      <xdr:colOff>206375</xdr:colOff>
      <xdr:row>78</xdr:row>
      <xdr:rowOff>167638</xdr:rowOff>
    </xdr:to>
    <xdr:sp macro="" textlink="">
      <xdr:nvSpPr>
        <xdr:cNvPr id="203" name="円/楕円 202"/>
        <xdr:cNvSpPr/>
      </xdr:nvSpPr>
      <xdr:spPr>
        <a:xfrm>
          <a:off x="2857500" y="134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12715</xdr:rowOff>
    </xdr:from>
    <xdr:ext cx="599010" cy="259045"/>
    <xdr:sp macro="" textlink="">
      <xdr:nvSpPr>
        <xdr:cNvPr id="204" name="テキスト ボックス 203"/>
        <xdr:cNvSpPr txBox="1"/>
      </xdr:nvSpPr>
      <xdr:spPr>
        <a:xfrm>
          <a:off x="2608794" y="1321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69004</xdr:rowOff>
    </xdr:from>
    <xdr:to>
      <xdr:col>3</xdr:col>
      <xdr:colOff>3175</xdr:colOff>
      <xdr:row>78</xdr:row>
      <xdr:rowOff>170604</xdr:rowOff>
    </xdr:to>
    <xdr:sp macro="" textlink="">
      <xdr:nvSpPr>
        <xdr:cNvPr id="205" name="円/楕円 204"/>
        <xdr:cNvSpPr/>
      </xdr:nvSpPr>
      <xdr:spPr>
        <a:xfrm>
          <a:off x="1968500" y="13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15681</xdr:rowOff>
    </xdr:from>
    <xdr:ext cx="599010" cy="259045"/>
    <xdr:sp macro="" textlink="">
      <xdr:nvSpPr>
        <xdr:cNvPr id="206" name="テキスト ボックス 205"/>
        <xdr:cNvSpPr txBox="1"/>
      </xdr:nvSpPr>
      <xdr:spPr>
        <a:xfrm>
          <a:off x="1719794" y="1321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53529</xdr:rowOff>
    </xdr:from>
    <xdr:to>
      <xdr:col>1</xdr:col>
      <xdr:colOff>485775</xdr:colOff>
      <xdr:row>78</xdr:row>
      <xdr:rowOff>155129</xdr:rowOff>
    </xdr:to>
    <xdr:sp macro="" textlink="">
      <xdr:nvSpPr>
        <xdr:cNvPr id="207" name="円/楕円 206"/>
        <xdr:cNvSpPr/>
      </xdr:nvSpPr>
      <xdr:spPr>
        <a:xfrm>
          <a:off x="1079500" y="1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206</xdr:rowOff>
    </xdr:from>
    <xdr:ext cx="599010" cy="259045"/>
    <xdr:sp macro="" textlink="">
      <xdr:nvSpPr>
        <xdr:cNvPr id="208" name="テキスト ボックス 207"/>
        <xdr:cNvSpPr txBox="1"/>
      </xdr:nvSpPr>
      <xdr:spPr>
        <a:xfrm>
          <a:off x="830794" y="1320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46575</xdr:rowOff>
    </xdr:from>
    <xdr:to>
      <xdr:col>6</xdr:col>
      <xdr:colOff>511175</xdr:colOff>
      <xdr:row>98</xdr:row>
      <xdr:rowOff>47174</xdr:rowOff>
    </xdr:to>
    <xdr:cxnSp macro="">
      <xdr:nvCxnSpPr>
        <xdr:cNvPr id="237" name="直線コネクタ 236"/>
        <xdr:cNvCxnSpPr/>
      </xdr:nvCxnSpPr>
      <xdr:spPr>
        <a:xfrm>
          <a:off x="3797300" y="16848675"/>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16904</xdr:rowOff>
    </xdr:from>
    <xdr:to>
      <xdr:col>5</xdr:col>
      <xdr:colOff>358775</xdr:colOff>
      <xdr:row>98</xdr:row>
      <xdr:rowOff>46575</xdr:rowOff>
    </xdr:to>
    <xdr:cxnSp macro="">
      <xdr:nvCxnSpPr>
        <xdr:cNvPr id="240" name="直線コネクタ 239"/>
        <xdr:cNvCxnSpPr/>
      </xdr:nvCxnSpPr>
      <xdr:spPr>
        <a:xfrm>
          <a:off x="2908300" y="16476104"/>
          <a:ext cx="889000" cy="3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16904</xdr:rowOff>
    </xdr:from>
    <xdr:to>
      <xdr:col>4</xdr:col>
      <xdr:colOff>155575</xdr:colOff>
      <xdr:row>97</xdr:row>
      <xdr:rowOff>127808</xdr:rowOff>
    </xdr:to>
    <xdr:cxnSp macro="">
      <xdr:nvCxnSpPr>
        <xdr:cNvPr id="243" name="直線コネクタ 242"/>
        <xdr:cNvCxnSpPr/>
      </xdr:nvCxnSpPr>
      <xdr:spPr>
        <a:xfrm flipV="1">
          <a:off x="2019300" y="16476104"/>
          <a:ext cx="8890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127808</xdr:rowOff>
    </xdr:from>
    <xdr:to>
      <xdr:col>2</xdr:col>
      <xdr:colOff>638175</xdr:colOff>
      <xdr:row>97</xdr:row>
      <xdr:rowOff>159824</xdr:rowOff>
    </xdr:to>
    <xdr:cxnSp macro="">
      <xdr:nvCxnSpPr>
        <xdr:cNvPr id="246" name="直線コネクタ 245"/>
        <xdr:cNvCxnSpPr/>
      </xdr:nvCxnSpPr>
      <xdr:spPr>
        <a:xfrm flipV="1">
          <a:off x="1130300" y="16758458"/>
          <a:ext cx="8890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167824</xdr:rowOff>
    </xdr:from>
    <xdr:to>
      <xdr:col>6</xdr:col>
      <xdr:colOff>561975</xdr:colOff>
      <xdr:row>98</xdr:row>
      <xdr:rowOff>97974</xdr:rowOff>
    </xdr:to>
    <xdr:sp macro="" textlink="">
      <xdr:nvSpPr>
        <xdr:cNvPr id="256" name="円/楕円 255"/>
        <xdr:cNvSpPr/>
      </xdr:nvSpPr>
      <xdr:spPr>
        <a:xfrm>
          <a:off x="4584700" y="167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82751</xdr:rowOff>
    </xdr:from>
    <xdr:ext cx="534377" cy="259045"/>
    <xdr:sp macro="" textlink="">
      <xdr:nvSpPr>
        <xdr:cNvPr id="257" name="衛生費該当値テキスト"/>
        <xdr:cNvSpPr txBox="1"/>
      </xdr:nvSpPr>
      <xdr:spPr>
        <a:xfrm>
          <a:off x="4686300" y="167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167225</xdr:rowOff>
    </xdr:from>
    <xdr:to>
      <xdr:col>5</xdr:col>
      <xdr:colOff>409575</xdr:colOff>
      <xdr:row>98</xdr:row>
      <xdr:rowOff>97375</xdr:rowOff>
    </xdr:to>
    <xdr:sp macro="" textlink="">
      <xdr:nvSpPr>
        <xdr:cNvPr id="258" name="円/楕円 257"/>
        <xdr:cNvSpPr/>
      </xdr:nvSpPr>
      <xdr:spPr>
        <a:xfrm>
          <a:off x="3746500" y="167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88502</xdr:rowOff>
    </xdr:from>
    <xdr:ext cx="534377" cy="259045"/>
    <xdr:sp macro="" textlink="">
      <xdr:nvSpPr>
        <xdr:cNvPr id="259" name="テキスト ボックス 258"/>
        <xdr:cNvSpPr txBox="1"/>
      </xdr:nvSpPr>
      <xdr:spPr>
        <a:xfrm>
          <a:off x="3530111" y="168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137554</xdr:rowOff>
    </xdr:from>
    <xdr:to>
      <xdr:col>4</xdr:col>
      <xdr:colOff>206375</xdr:colOff>
      <xdr:row>96</xdr:row>
      <xdr:rowOff>67704</xdr:rowOff>
    </xdr:to>
    <xdr:sp macro="" textlink="">
      <xdr:nvSpPr>
        <xdr:cNvPr id="260" name="円/楕円 259"/>
        <xdr:cNvSpPr/>
      </xdr:nvSpPr>
      <xdr:spPr>
        <a:xfrm>
          <a:off x="2857500" y="1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84231</xdr:rowOff>
    </xdr:from>
    <xdr:ext cx="599010" cy="259045"/>
    <xdr:sp macro="" textlink="">
      <xdr:nvSpPr>
        <xdr:cNvPr id="261" name="テキスト ボックス 260"/>
        <xdr:cNvSpPr txBox="1"/>
      </xdr:nvSpPr>
      <xdr:spPr>
        <a:xfrm>
          <a:off x="2608794" y="162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77008</xdr:rowOff>
    </xdr:from>
    <xdr:to>
      <xdr:col>3</xdr:col>
      <xdr:colOff>3175</xdr:colOff>
      <xdr:row>98</xdr:row>
      <xdr:rowOff>7158</xdr:rowOff>
    </xdr:to>
    <xdr:sp macro="" textlink="">
      <xdr:nvSpPr>
        <xdr:cNvPr id="262" name="円/楕円 261"/>
        <xdr:cNvSpPr/>
      </xdr:nvSpPr>
      <xdr:spPr>
        <a:xfrm>
          <a:off x="1968500" y="167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23685</xdr:rowOff>
    </xdr:from>
    <xdr:ext cx="599010" cy="259045"/>
    <xdr:sp macro="" textlink="">
      <xdr:nvSpPr>
        <xdr:cNvPr id="263" name="テキスト ボックス 262"/>
        <xdr:cNvSpPr txBox="1"/>
      </xdr:nvSpPr>
      <xdr:spPr>
        <a:xfrm>
          <a:off x="1719794" y="164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109024</xdr:rowOff>
    </xdr:from>
    <xdr:to>
      <xdr:col>1</xdr:col>
      <xdr:colOff>485775</xdr:colOff>
      <xdr:row>98</xdr:row>
      <xdr:rowOff>39174</xdr:rowOff>
    </xdr:to>
    <xdr:sp macro="" textlink="">
      <xdr:nvSpPr>
        <xdr:cNvPr id="264" name="円/楕円 263"/>
        <xdr:cNvSpPr/>
      </xdr:nvSpPr>
      <xdr:spPr>
        <a:xfrm>
          <a:off x="1079500" y="167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55701</xdr:rowOff>
    </xdr:from>
    <xdr:ext cx="599010" cy="259045"/>
    <xdr:sp macro="" textlink="">
      <xdr:nvSpPr>
        <xdr:cNvPr id="265" name="テキスト ボックス 264"/>
        <xdr:cNvSpPr txBox="1"/>
      </xdr:nvSpPr>
      <xdr:spPr>
        <a:xfrm>
          <a:off x="830794" y="1651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43018</xdr:rowOff>
    </xdr:from>
    <xdr:to>
      <xdr:col>12</xdr:col>
      <xdr:colOff>511175</xdr:colOff>
      <xdr:row>39</xdr:row>
      <xdr:rowOff>98878</xdr:rowOff>
    </xdr:to>
    <xdr:cxnSp macro="">
      <xdr:nvCxnSpPr>
        <xdr:cNvPr id="302" name="直線コネクタ 301"/>
        <xdr:cNvCxnSpPr/>
      </xdr:nvCxnSpPr>
      <xdr:spPr>
        <a:xfrm>
          <a:off x="7861300" y="6729568"/>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36993</xdr:rowOff>
    </xdr:from>
    <xdr:to>
      <xdr:col>11</xdr:col>
      <xdr:colOff>307975</xdr:colOff>
      <xdr:row>39</xdr:row>
      <xdr:rowOff>43018</xdr:rowOff>
    </xdr:to>
    <xdr:cxnSp macro="">
      <xdr:nvCxnSpPr>
        <xdr:cNvPr id="305" name="直線コネクタ 304"/>
        <xdr:cNvCxnSpPr/>
      </xdr:nvCxnSpPr>
      <xdr:spPr>
        <a:xfrm>
          <a:off x="6972300" y="6723543"/>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163668</xdr:rowOff>
    </xdr:from>
    <xdr:to>
      <xdr:col>11</xdr:col>
      <xdr:colOff>358775</xdr:colOff>
      <xdr:row>39</xdr:row>
      <xdr:rowOff>93818</xdr:rowOff>
    </xdr:to>
    <xdr:sp macro="" textlink="">
      <xdr:nvSpPr>
        <xdr:cNvPr id="321" name="円/楕円 320"/>
        <xdr:cNvSpPr/>
      </xdr:nvSpPr>
      <xdr:spPr>
        <a:xfrm>
          <a:off x="7810500" y="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84945</xdr:rowOff>
    </xdr:from>
    <xdr:ext cx="469744" cy="259045"/>
    <xdr:sp macro="" textlink="">
      <xdr:nvSpPr>
        <xdr:cNvPr id="322" name="テキスト ボックス 321"/>
        <xdr:cNvSpPr txBox="1"/>
      </xdr:nvSpPr>
      <xdr:spPr>
        <a:xfrm>
          <a:off x="762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157643</xdr:rowOff>
    </xdr:from>
    <xdr:to>
      <xdr:col>10</xdr:col>
      <xdr:colOff>155575</xdr:colOff>
      <xdr:row>39</xdr:row>
      <xdr:rowOff>87793</xdr:rowOff>
    </xdr:to>
    <xdr:sp macro="" textlink="">
      <xdr:nvSpPr>
        <xdr:cNvPr id="323" name="円/楕円 322"/>
        <xdr:cNvSpPr/>
      </xdr:nvSpPr>
      <xdr:spPr>
        <a:xfrm>
          <a:off x="6921500" y="66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78920</xdr:rowOff>
    </xdr:from>
    <xdr:ext cx="469744" cy="259045"/>
    <xdr:sp macro="" textlink="">
      <xdr:nvSpPr>
        <xdr:cNvPr id="324" name="テキスト ボックス 323"/>
        <xdr:cNvSpPr txBox="1"/>
      </xdr:nvSpPr>
      <xdr:spPr>
        <a:xfrm>
          <a:off x="6737427" y="67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91648</xdr:rowOff>
    </xdr:from>
    <xdr:to>
      <xdr:col>15</xdr:col>
      <xdr:colOff>180975</xdr:colOff>
      <xdr:row>58</xdr:row>
      <xdr:rowOff>105869</xdr:rowOff>
    </xdr:to>
    <xdr:cxnSp macro="">
      <xdr:nvCxnSpPr>
        <xdr:cNvPr id="353" name="直線コネクタ 352"/>
        <xdr:cNvCxnSpPr/>
      </xdr:nvCxnSpPr>
      <xdr:spPr>
        <a:xfrm flipV="1">
          <a:off x="9639300" y="10035748"/>
          <a:ext cx="8382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57031</xdr:rowOff>
    </xdr:from>
    <xdr:to>
      <xdr:col>14</xdr:col>
      <xdr:colOff>28575</xdr:colOff>
      <xdr:row>58</xdr:row>
      <xdr:rowOff>105869</xdr:rowOff>
    </xdr:to>
    <xdr:cxnSp macro="">
      <xdr:nvCxnSpPr>
        <xdr:cNvPr id="356" name="直線コネクタ 355"/>
        <xdr:cNvCxnSpPr/>
      </xdr:nvCxnSpPr>
      <xdr:spPr>
        <a:xfrm>
          <a:off x="8750300" y="10001131"/>
          <a:ext cx="889000" cy="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27229</xdr:rowOff>
    </xdr:from>
    <xdr:to>
      <xdr:col>12</xdr:col>
      <xdr:colOff>511175</xdr:colOff>
      <xdr:row>58</xdr:row>
      <xdr:rowOff>57031</xdr:rowOff>
    </xdr:to>
    <xdr:cxnSp macro="">
      <xdr:nvCxnSpPr>
        <xdr:cNvPr id="359" name="直線コネクタ 358"/>
        <xdr:cNvCxnSpPr/>
      </xdr:nvCxnSpPr>
      <xdr:spPr>
        <a:xfrm>
          <a:off x="7861300" y="9971329"/>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27229</xdr:rowOff>
    </xdr:from>
    <xdr:to>
      <xdr:col>11</xdr:col>
      <xdr:colOff>307975</xdr:colOff>
      <xdr:row>58</xdr:row>
      <xdr:rowOff>95796</xdr:rowOff>
    </xdr:to>
    <xdr:cxnSp macro="">
      <xdr:nvCxnSpPr>
        <xdr:cNvPr id="362" name="直線コネクタ 361"/>
        <xdr:cNvCxnSpPr/>
      </xdr:nvCxnSpPr>
      <xdr:spPr>
        <a:xfrm flipV="1">
          <a:off x="6972300" y="9971329"/>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40848</xdr:rowOff>
    </xdr:from>
    <xdr:to>
      <xdr:col>15</xdr:col>
      <xdr:colOff>231775</xdr:colOff>
      <xdr:row>58</xdr:row>
      <xdr:rowOff>142448</xdr:rowOff>
    </xdr:to>
    <xdr:sp macro="" textlink="">
      <xdr:nvSpPr>
        <xdr:cNvPr id="372" name="円/楕円 371"/>
        <xdr:cNvSpPr/>
      </xdr:nvSpPr>
      <xdr:spPr>
        <a:xfrm>
          <a:off x="10426700" y="99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133876</xdr:rowOff>
    </xdr:from>
    <xdr:ext cx="534377" cy="259045"/>
    <xdr:sp macro="" textlink="">
      <xdr:nvSpPr>
        <xdr:cNvPr id="373" name="農林水産業費該当値テキスト"/>
        <xdr:cNvSpPr txBox="1"/>
      </xdr:nvSpPr>
      <xdr:spPr>
        <a:xfrm>
          <a:off x="10528300" y="99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55069</xdr:rowOff>
    </xdr:from>
    <xdr:to>
      <xdr:col>14</xdr:col>
      <xdr:colOff>79375</xdr:colOff>
      <xdr:row>58</xdr:row>
      <xdr:rowOff>156669</xdr:rowOff>
    </xdr:to>
    <xdr:sp macro="" textlink="">
      <xdr:nvSpPr>
        <xdr:cNvPr id="374" name="円/楕円 373"/>
        <xdr:cNvSpPr/>
      </xdr:nvSpPr>
      <xdr:spPr>
        <a:xfrm>
          <a:off x="9588500" y="99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147796</xdr:rowOff>
    </xdr:from>
    <xdr:ext cx="534377" cy="259045"/>
    <xdr:sp macro="" textlink="">
      <xdr:nvSpPr>
        <xdr:cNvPr id="375" name="テキスト ボックス 374"/>
        <xdr:cNvSpPr txBox="1"/>
      </xdr:nvSpPr>
      <xdr:spPr>
        <a:xfrm>
          <a:off x="9372111" y="100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6231</xdr:rowOff>
    </xdr:from>
    <xdr:to>
      <xdr:col>12</xdr:col>
      <xdr:colOff>561975</xdr:colOff>
      <xdr:row>58</xdr:row>
      <xdr:rowOff>107831</xdr:rowOff>
    </xdr:to>
    <xdr:sp macro="" textlink="">
      <xdr:nvSpPr>
        <xdr:cNvPr id="376" name="円/楕円 375"/>
        <xdr:cNvSpPr/>
      </xdr:nvSpPr>
      <xdr:spPr>
        <a:xfrm>
          <a:off x="8699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98958</xdr:rowOff>
    </xdr:from>
    <xdr:ext cx="534377" cy="259045"/>
    <xdr:sp macro="" textlink="">
      <xdr:nvSpPr>
        <xdr:cNvPr id="377" name="テキスト ボックス 376"/>
        <xdr:cNvSpPr txBox="1"/>
      </xdr:nvSpPr>
      <xdr:spPr>
        <a:xfrm>
          <a:off x="8483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147879</xdr:rowOff>
    </xdr:from>
    <xdr:to>
      <xdr:col>11</xdr:col>
      <xdr:colOff>358775</xdr:colOff>
      <xdr:row>58</xdr:row>
      <xdr:rowOff>78029</xdr:rowOff>
    </xdr:to>
    <xdr:sp macro="" textlink="">
      <xdr:nvSpPr>
        <xdr:cNvPr id="378" name="円/楕円 377"/>
        <xdr:cNvSpPr/>
      </xdr:nvSpPr>
      <xdr:spPr>
        <a:xfrm>
          <a:off x="7810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94556</xdr:rowOff>
    </xdr:from>
    <xdr:ext cx="534377" cy="259045"/>
    <xdr:sp macro="" textlink="">
      <xdr:nvSpPr>
        <xdr:cNvPr id="379" name="テキスト ボックス 378"/>
        <xdr:cNvSpPr txBox="1"/>
      </xdr:nvSpPr>
      <xdr:spPr>
        <a:xfrm>
          <a:off x="7594111" y="96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44996</xdr:rowOff>
    </xdr:from>
    <xdr:to>
      <xdr:col>10</xdr:col>
      <xdr:colOff>155575</xdr:colOff>
      <xdr:row>58</xdr:row>
      <xdr:rowOff>146596</xdr:rowOff>
    </xdr:to>
    <xdr:sp macro="" textlink="">
      <xdr:nvSpPr>
        <xdr:cNvPr id="380" name="円/楕円 379"/>
        <xdr:cNvSpPr/>
      </xdr:nvSpPr>
      <xdr:spPr>
        <a:xfrm>
          <a:off x="6921500" y="99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137723</xdr:rowOff>
    </xdr:from>
    <xdr:ext cx="534377" cy="259045"/>
    <xdr:sp macro="" textlink="">
      <xdr:nvSpPr>
        <xdr:cNvPr id="381" name="テキスト ボックス 380"/>
        <xdr:cNvSpPr txBox="1"/>
      </xdr:nvSpPr>
      <xdr:spPr>
        <a:xfrm>
          <a:off x="6705111" y="100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13874</xdr:rowOff>
    </xdr:from>
    <xdr:to>
      <xdr:col>15</xdr:col>
      <xdr:colOff>180975</xdr:colOff>
      <xdr:row>79</xdr:row>
      <xdr:rowOff>29014</xdr:rowOff>
    </xdr:to>
    <xdr:cxnSp macro="">
      <xdr:nvCxnSpPr>
        <xdr:cNvPr id="410" name="直線コネクタ 409"/>
        <xdr:cNvCxnSpPr/>
      </xdr:nvCxnSpPr>
      <xdr:spPr>
        <a:xfrm>
          <a:off x="9639300" y="13558424"/>
          <a:ext cx="8382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13529</xdr:rowOff>
    </xdr:from>
    <xdr:to>
      <xdr:col>14</xdr:col>
      <xdr:colOff>28575</xdr:colOff>
      <xdr:row>79</xdr:row>
      <xdr:rowOff>13874</xdr:rowOff>
    </xdr:to>
    <xdr:cxnSp macro="">
      <xdr:nvCxnSpPr>
        <xdr:cNvPr id="413" name="直線コネクタ 412"/>
        <xdr:cNvCxnSpPr/>
      </xdr:nvCxnSpPr>
      <xdr:spPr>
        <a:xfrm>
          <a:off x="8750300" y="1355807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10790</xdr:rowOff>
    </xdr:from>
    <xdr:to>
      <xdr:col>12</xdr:col>
      <xdr:colOff>511175</xdr:colOff>
      <xdr:row>79</xdr:row>
      <xdr:rowOff>13529</xdr:rowOff>
    </xdr:to>
    <xdr:cxnSp macro="">
      <xdr:nvCxnSpPr>
        <xdr:cNvPr id="416" name="直線コネクタ 415"/>
        <xdr:cNvCxnSpPr/>
      </xdr:nvCxnSpPr>
      <xdr:spPr>
        <a:xfrm>
          <a:off x="7861300" y="13555340"/>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10790</xdr:rowOff>
    </xdr:from>
    <xdr:to>
      <xdr:col>11</xdr:col>
      <xdr:colOff>307975</xdr:colOff>
      <xdr:row>79</xdr:row>
      <xdr:rowOff>29798</xdr:rowOff>
    </xdr:to>
    <xdr:cxnSp macro="">
      <xdr:nvCxnSpPr>
        <xdr:cNvPr id="419" name="直線コネクタ 418"/>
        <xdr:cNvCxnSpPr/>
      </xdr:nvCxnSpPr>
      <xdr:spPr>
        <a:xfrm flipV="1">
          <a:off x="6972300" y="13555340"/>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149664</xdr:rowOff>
    </xdr:from>
    <xdr:to>
      <xdr:col>15</xdr:col>
      <xdr:colOff>231775</xdr:colOff>
      <xdr:row>79</xdr:row>
      <xdr:rowOff>79814</xdr:rowOff>
    </xdr:to>
    <xdr:sp macro="" textlink="">
      <xdr:nvSpPr>
        <xdr:cNvPr id="429" name="円/楕円 428"/>
        <xdr:cNvSpPr/>
      </xdr:nvSpPr>
      <xdr:spPr>
        <a:xfrm>
          <a:off x="10426700" y="13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64591</xdr:rowOff>
    </xdr:from>
    <xdr:ext cx="469744" cy="259045"/>
    <xdr:sp macro="" textlink="">
      <xdr:nvSpPr>
        <xdr:cNvPr id="430" name="商工費該当値テキスト"/>
        <xdr:cNvSpPr txBox="1"/>
      </xdr:nvSpPr>
      <xdr:spPr>
        <a:xfrm>
          <a:off x="10528300" y="134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134524</xdr:rowOff>
    </xdr:from>
    <xdr:to>
      <xdr:col>14</xdr:col>
      <xdr:colOff>79375</xdr:colOff>
      <xdr:row>79</xdr:row>
      <xdr:rowOff>64674</xdr:rowOff>
    </xdr:to>
    <xdr:sp macro="" textlink="">
      <xdr:nvSpPr>
        <xdr:cNvPr id="431" name="円/楕円 430"/>
        <xdr:cNvSpPr/>
      </xdr:nvSpPr>
      <xdr:spPr>
        <a:xfrm>
          <a:off x="9588500" y="135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55801</xdr:rowOff>
    </xdr:from>
    <xdr:ext cx="534377" cy="259045"/>
    <xdr:sp macro="" textlink="">
      <xdr:nvSpPr>
        <xdr:cNvPr id="432" name="テキスト ボックス 431"/>
        <xdr:cNvSpPr txBox="1"/>
      </xdr:nvSpPr>
      <xdr:spPr>
        <a:xfrm>
          <a:off x="9372111" y="136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134179</xdr:rowOff>
    </xdr:from>
    <xdr:to>
      <xdr:col>12</xdr:col>
      <xdr:colOff>561975</xdr:colOff>
      <xdr:row>79</xdr:row>
      <xdr:rowOff>64329</xdr:rowOff>
    </xdr:to>
    <xdr:sp macro="" textlink="">
      <xdr:nvSpPr>
        <xdr:cNvPr id="433" name="円/楕円 432"/>
        <xdr:cNvSpPr/>
      </xdr:nvSpPr>
      <xdr:spPr>
        <a:xfrm>
          <a:off x="8699500" y="135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55456</xdr:rowOff>
    </xdr:from>
    <xdr:ext cx="534377" cy="259045"/>
    <xdr:sp macro="" textlink="">
      <xdr:nvSpPr>
        <xdr:cNvPr id="434" name="テキスト ボックス 433"/>
        <xdr:cNvSpPr txBox="1"/>
      </xdr:nvSpPr>
      <xdr:spPr>
        <a:xfrm>
          <a:off x="8483111" y="136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131440</xdr:rowOff>
    </xdr:from>
    <xdr:to>
      <xdr:col>11</xdr:col>
      <xdr:colOff>358775</xdr:colOff>
      <xdr:row>79</xdr:row>
      <xdr:rowOff>61590</xdr:rowOff>
    </xdr:to>
    <xdr:sp macro="" textlink="">
      <xdr:nvSpPr>
        <xdr:cNvPr id="435" name="円/楕円 434"/>
        <xdr:cNvSpPr/>
      </xdr:nvSpPr>
      <xdr:spPr>
        <a:xfrm>
          <a:off x="7810500" y="135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52717</xdr:rowOff>
    </xdr:from>
    <xdr:ext cx="534377" cy="259045"/>
    <xdr:sp macro="" textlink="">
      <xdr:nvSpPr>
        <xdr:cNvPr id="436" name="テキスト ボックス 435"/>
        <xdr:cNvSpPr txBox="1"/>
      </xdr:nvSpPr>
      <xdr:spPr>
        <a:xfrm>
          <a:off x="7594111" y="135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150448</xdr:rowOff>
    </xdr:from>
    <xdr:to>
      <xdr:col>10</xdr:col>
      <xdr:colOff>155575</xdr:colOff>
      <xdr:row>79</xdr:row>
      <xdr:rowOff>80598</xdr:rowOff>
    </xdr:to>
    <xdr:sp macro="" textlink="">
      <xdr:nvSpPr>
        <xdr:cNvPr id="437" name="円/楕円 436"/>
        <xdr:cNvSpPr/>
      </xdr:nvSpPr>
      <xdr:spPr>
        <a:xfrm>
          <a:off x="6921500" y="135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71725</xdr:rowOff>
    </xdr:from>
    <xdr:ext cx="469744" cy="259045"/>
    <xdr:sp macro="" textlink="">
      <xdr:nvSpPr>
        <xdr:cNvPr id="438" name="テキスト ボックス 437"/>
        <xdr:cNvSpPr txBox="1"/>
      </xdr:nvSpPr>
      <xdr:spPr>
        <a:xfrm>
          <a:off x="6737427" y="1361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106392</xdr:rowOff>
    </xdr:from>
    <xdr:to>
      <xdr:col>15</xdr:col>
      <xdr:colOff>180975</xdr:colOff>
      <xdr:row>98</xdr:row>
      <xdr:rowOff>141833</xdr:rowOff>
    </xdr:to>
    <xdr:cxnSp macro="">
      <xdr:nvCxnSpPr>
        <xdr:cNvPr id="467" name="直線コネクタ 466"/>
        <xdr:cNvCxnSpPr/>
      </xdr:nvCxnSpPr>
      <xdr:spPr>
        <a:xfrm>
          <a:off x="9639300" y="16908492"/>
          <a:ext cx="8382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155223</xdr:rowOff>
    </xdr:from>
    <xdr:to>
      <xdr:col>14</xdr:col>
      <xdr:colOff>28575</xdr:colOff>
      <xdr:row>98</xdr:row>
      <xdr:rowOff>106392</xdr:rowOff>
    </xdr:to>
    <xdr:cxnSp macro="">
      <xdr:nvCxnSpPr>
        <xdr:cNvPr id="470" name="直線コネクタ 469"/>
        <xdr:cNvCxnSpPr/>
      </xdr:nvCxnSpPr>
      <xdr:spPr>
        <a:xfrm>
          <a:off x="8750300" y="16785873"/>
          <a:ext cx="889000" cy="1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155223</xdr:rowOff>
    </xdr:from>
    <xdr:to>
      <xdr:col>12</xdr:col>
      <xdr:colOff>511175</xdr:colOff>
      <xdr:row>98</xdr:row>
      <xdr:rowOff>108116</xdr:rowOff>
    </xdr:to>
    <xdr:cxnSp macro="">
      <xdr:nvCxnSpPr>
        <xdr:cNvPr id="473" name="直線コネクタ 472"/>
        <xdr:cNvCxnSpPr/>
      </xdr:nvCxnSpPr>
      <xdr:spPr>
        <a:xfrm flipV="1">
          <a:off x="7861300" y="16785873"/>
          <a:ext cx="889000" cy="12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108116</xdr:rowOff>
    </xdr:from>
    <xdr:to>
      <xdr:col>11</xdr:col>
      <xdr:colOff>307975</xdr:colOff>
      <xdr:row>98</xdr:row>
      <xdr:rowOff>149431</xdr:rowOff>
    </xdr:to>
    <xdr:cxnSp macro="">
      <xdr:nvCxnSpPr>
        <xdr:cNvPr id="476" name="直線コネクタ 475"/>
        <xdr:cNvCxnSpPr/>
      </xdr:nvCxnSpPr>
      <xdr:spPr>
        <a:xfrm flipV="1">
          <a:off x="6972300" y="16910216"/>
          <a:ext cx="889000" cy="4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91033</xdr:rowOff>
    </xdr:from>
    <xdr:to>
      <xdr:col>15</xdr:col>
      <xdr:colOff>231775</xdr:colOff>
      <xdr:row>99</xdr:row>
      <xdr:rowOff>21183</xdr:rowOff>
    </xdr:to>
    <xdr:sp macro="" textlink="">
      <xdr:nvSpPr>
        <xdr:cNvPr id="486" name="円/楕円 485"/>
        <xdr:cNvSpPr/>
      </xdr:nvSpPr>
      <xdr:spPr>
        <a:xfrm>
          <a:off x="10426700" y="168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25650</xdr:rowOff>
    </xdr:from>
    <xdr:ext cx="534377" cy="259045"/>
    <xdr:sp macro="" textlink="">
      <xdr:nvSpPr>
        <xdr:cNvPr id="487" name="土木費該当値テキスト"/>
        <xdr:cNvSpPr txBox="1"/>
      </xdr:nvSpPr>
      <xdr:spPr>
        <a:xfrm>
          <a:off x="10528300" y="168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55592</xdr:rowOff>
    </xdr:from>
    <xdr:to>
      <xdr:col>14</xdr:col>
      <xdr:colOff>79375</xdr:colOff>
      <xdr:row>98</xdr:row>
      <xdr:rowOff>157192</xdr:rowOff>
    </xdr:to>
    <xdr:sp macro="" textlink="">
      <xdr:nvSpPr>
        <xdr:cNvPr id="488" name="円/楕円 487"/>
        <xdr:cNvSpPr/>
      </xdr:nvSpPr>
      <xdr:spPr>
        <a:xfrm>
          <a:off x="9588500" y="168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148319</xdr:rowOff>
    </xdr:from>
    <xdr:ext cx="599010" cy="259045"/>
    <xdr:sp macro="" textlink="">
      <xdr:nvSpPr>
        <xdr:cNvPr id="489" name="テキスト ボックス 488"/>
        <xdr:cNvSpPr txBox="1"/>
      </xdr:nvSpPr>
      <xdr:spPr>
        <a:xfrm>
          <a:off x="9339794" y="16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104423</xdr:rowOff>
    </xdr:from>
    <xdr:to>
      <xdr:col>12</xdr:col>
      <xdr:colOff>561975</xdr:colOff>
      <xdr:row>98</xdr:row>
      <xdr:rowOff>34573</xdr:rowOff>
    </xdr:to>
    <xdr:sp macro="" textlink="">
      <xdr:nvSpPr>
        <xdr:cNvPr id="490" name="円/楕円 489"/>
        <xdr:cNvSpPr/>
      </xdr:nvSpPr>
      <xdr:spPr>
        <a:xfrm>
          <a:off x="8699500" y="167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51100</xdr:rowOff>
    </xdr:from>
    <xdr:ext cx="599010" cy="259045"/>
    <xdr:sp macro="" textlink="">
      <xdr:nvSpPr>
        <xdr:cNvPr id="491" name="テキスト ボックス 490"/>
        <xdr:cNvSpPr txBox="1"/>
      </xdr:nvSpPr>
      <xdr:spPr>
        <a:xfrm>
          <a:off x="8450794" y="165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57316</xdr:rowOff>
    </xdr:from>
    <xdr:to>
      <xdr:col>11</xdr:col>
      <xdr:colOff>358775</xdr:colOff>
      <xdr:row>98</xdr:row>
      <xdr:rowOff>158916</xdr:rowOff>
    </xdr:to>
    <xdr:sp macro="" textlink="">
      <xdr:nvSpPr>
        <xdr:cNvPr id="492" name="円/楕円 491"/>
        <xdr:cNvSpPr/>
      </xdr:nvSpPr>
      <xdr:spPr>
        <a:xfrm>
          <a:off x="7810500" y="16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3993</xdr:rowOff>
    </xdr:from>
    <xdr:ext cx="599010" cy="259045"/>
    <xdr:sp macro="" textlink="">
      <xdr:nvSpPr>
        <xdr:cNvPr id="493" name="テキスト ボックス 492"/>
        <xdr:cNvSpPr txBox="1"/>
      </xdr:nvSpPr>
      <xdr:spPr>
        <a:xfrm>
          <a:off x="7561794" y="166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98631</xdr:rowOff>
    </xdr:from>
    <xdr:to>
      <xdr:col>10</xdr:col>
      <xdr:colOff>155575</xdr:colOff>
      <xdr:row>99</xdr:row>
      <xdr:rowOff>28781</xdr:rowOff>
    </xdr:to>
    <xdr:sp macro="" textlink="">
      <xdr:nvSpPr>
        <xdr:cNvPr id="494" name="円/楕円 493"/>
        <xdr:cNvSpPr/>
      </xdr:nvSpPr>
      <xdr:spPr>
        <a:xfrm>
          <a:off x="6921500" y="169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19908</xdr:rowOff>
    </xdr:from>
    <xdr:ext cx="534377" cy="259045"/>
    <xdr:sp macro="" textlink="">
      <xdr:nvSpPr>
        <xdr:cNvPr id="495" name="テキスト ボックス 494"/>
        <xdr:cNvSpPr txBox="1"/>
      </xdr:nvSpPr>
      <xdr:spPr>
        <a:xfrm>
          <a:off x="6705111" y="169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106857</xdr:rowOff>
    </xdr:from>
    <xdr:to>
      <xdr:col>23</xdr:col>
      <xdr:colOff>517525</xdr:colOff>
      <xdr:row>36</xdr:row>
      <xdr:rowOff>150101</xdr:rowOff>
    </xdr:to>
    <xdr:cxnSp macro="">
      <xdr:nvCxnSpPr>
        <xdr:cNvPr id="526" name="直線コネクタ 525"/>
        <xdr:cNvCxnSpPr/>
      </xdr:nvCxnSpPr>
      <xdr:spPr>
        <a:xfrm>
          <a:off x="15481300" y="6279057"/>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106857</xdr:rowOff>
    </xdr:from>
    <xdr:to>
      <xdr:col>22</xdr:col>
      <xdr:colOff>365125</xdr:colOff>
      <xdr:row>37</xdr:row>
      <xdr:rowOff>150640</xdr:rowOff>
    </xdr:to>
    <xdr:cxnSp macro="">
      <xdr:nvCxnSpPr>
        <xdr:cNvPr id="529" name="直線コネクタ 528"/>
        <xdr:cNvCxnSpPr/>
      </xdr:nvCxnSpPr>
      <xdr:spPr>
        <a:xfrm flipV="1">
          <a:off x="14592300" y="6279057"/>
          <a:ext cx="889000" cy="2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9261</xdr:rowOff>
    </xdr:from>
    <xdr:to>
      <xdr:col>21</xdr:col>
      <xdr:colOff>161925</xdr:colOff>
      <xdr:row>37</xdr:row>
      <xdr:rowOff>150640</xdr:rowOff>
    </xdr:to>
    <xdr:cxnSp macro="">
      <xdr:nvCxnSpPr>
        <xdr:cNvPr id="532" name="直線コネクタ 531"/>
        <xdr:cNvCxnSpPr/>
      </xdr:nvCxnSpPr>
      <xdr:spPr>
        <a:xfrm>
          <a:off x="13703300" y="6181461"/>
          <a:ext cx="889000" cy="3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9261</xdr:rowOff>
    </xdr:from>
    <xdr:to>
      <xdr:col>19</xdr:col>
      <xdr:colOff>644525</xdr:colOff>
      <xdr:row>36</xdr:row>
      <xdr:rowOff>138374</xdr:rowOff>
    </xdr:to>
    <xdr:cxnSp macro="">
      <xdr:nvCxnSpPr>
        <xdr:cNvPr id="535" name="直線コネクタ 534"/>
        <xdr:cNvCxnSpPr/>
      </xdr:nvCxnSpPr>
      <xdr:spPr>
        <a:xfrm flipV="1">
          <a:off x="12814300" y="6181461"/>
          <a:ext cx="8890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99301</xdr:rowOff>
    </xdr:from>
    <xdr:to>
      <xdr:col>23</xdr:col>
      <xdr:colOff>568325</xdr:colOff>
      <xdr:row>37</xdr:row>
      <xdr:rowOff>29451</xdr:rowOff>
    </xdr:to>
    <xdr:sp macro="" textlink="">
      <xdr:nvSpPr>
        <xdr:cNvPr id="545" name="円/楕円 544"/>
        <xdr:cNvSpPr/>
      </xdr:nvSpPr>
      <xdr:spPr>
        <a:xfrm>
          <a:off x="16268700" y="6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122178</xdr:rowOff>
    </xdr:from>
    <xdr:ext cx="599010" cy="259045"/>
    <xdr:sp macro="" textlink="">
      <xdr:nvSpPr>
        <xdr:cNvPr id="546" name="消防費該当値テキスト"/>
        <xdr:cNvSpPr txBox="1"/>
      </xdr:nvSpPr>
      <xdr:spPr>
        <a:xfrm>
          <a:off x="16370300" y="61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56057</xdr:rowOff>
    </xdr:from>
    <xdr:to>
      <xdr:col>22</xdr:col>
      <xdr:colOff>415925</xdr:colOff>
      <xdr:row>36</xdr:row>
      <xdr:rowOff>157657</xdr:rowOff>
    </xdr:to>
    <xdr:sp macro="" textlink="">
      <xdr:nvSpPr>
        <xdr:cNvPr id="547" name="円/楕円 546"/>
        <xdr:cNvSpPr/>
      </xdr:nvSpPr>
      <xdr:spPr>
        <a:xfrm>
          <a:off x="15430500" y="62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2734</xdr:rowOff>
    </xdr:from>
    <xdr:ext cx="599010" cy="259045"/>
    <xdr:sp macro="" textlink="">
      <xdr:nvSpPr>
        <xdr:cNvPr id="548" name="テキスト ボックス 547"/>
        <xdr:cNvSpPr txBox="1"/>
      </xdr:nvSpPr>
      <xdr:spPr>
        <a:xfrm>
          <a:off x="15181794" y="600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99840</xdr:rowOff>
    </xdr:from>
    <xdr:to>
      <xdr:col>21</xdr:col>
      <xdr:colOff>212725</xdr:colOff>
      <xdr:row>38</xdr:row>
      <xdr:rowOff>29990</xdr:rowOff>
    </xdr:to>
    <xdr:sp macro="" textlink="">
      <xdr:nvSpPr>
        <xdr:cNvPr id="549" name="円/楕円 548"/>
        <xdr:cNvSpPr/>
      </xdr:nvSpPr>
      <xdr:spPr>
        <a:xfrm>
          <a:off x="14541500" y="64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46517</xdr:rowOff>
    </xdr:from>
    <xdr:ext cx="534377" cy="259045"/>
    <xdr:sp macro="" textlink="">
      <xdr:nvSpPr>
        <xdr:cNvPr id="550" name="テキスト ボックス 549"/>
        <xdr:cNvSpPr txBox="1"/>
      </xdr:nvSpPr>
      <xdr:spPr>
        <a:xfrm>
          <a:off x="14325111" y="62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129911</xdr:rowOff>
    </xdr:from>
    <xdr:to>
      <xdr:col>20</xdr:col>
      <xdr:colOff>9525</xdr:colOff>
      <xdr:row>36</xdr:row>
      <xdr:rowOff>60061</xdr:rowOff>
    </xdr:to>
    <xdr:sp macro="" textlink="">
      <xdr:nvSpPr>
        <xdr:cNvPr id="551" name="円/楕円 550"/>
        <xdr:cNvSpPr/>
      </xdr:nvSpPr>
      <xdr:spPr>
        <a:xfrm>
          <a:off x="13652500" y="6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76588</xdr:rowOff>
    </xdr:from>
    <xdr:ext cx="599010" cy="259045"/>
    <xdr:sp macro="" textlink="">
      <xdr:nvSpPr>
        <xdr:cNvPr id="552" name="テキスト ボックス 551"/>
        <xdr:cNvSpPr txBox="1"/>
      </xdr:nvSpPr>
      <xdr:spPr>
        <a:xfrm>
          <a:off x="13403794" y="590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87574</xdr:rowOff>
    </xdr:from>
    <xdr:to>
      <xdr:col>18</xdr:col>
      <xdr:colOff>492125</xdr:colOff>
      <xdr:row>37</xdr:row>
      <xdr:rowOff>17724</xdr:rowOff>
    </xdr:to>
    <xdr:sp macro="" textlink="">
      <xdr:nvSpPr>
        <xdr:cNvPr id="553" name="円/楕円 552"/>
        <xdr:cNvSpPr/>
      </xdr:nvSpPr>
      <xdr:spPr>
        <a:xfrm>
          <a:off x="12763500" y="62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34251</xdr:rowOff>
    </xdr:from>
    <xdr:ext cx="599010" cy="259045"/>
    <xdr:sp macro="" textlink="">
      <xdr:nvSpPr>
        <xdr:cNvPr id="554" name="テキスト ボックス 553"/>
        <xdr:cNvSpPr txBox="1"/>
      </xdr:nvSpPr>
      <xdr:spPr>
        <a:xfrm>
          <a:off x="12514794" y="603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161591</xdr:rowOff>
    </xdr:from>
    <xdr:to>
      <xdr:col>23</xdr:col>
      <xdr:colOff>517525</xdr:colOff>
      <xdr:row>59</xdr:row>
      <xdr:rowOff>23372</xdr:rowOff>
    </xdr:to>
    <xdr:cxnSp macro="">
      <xdr:nvCxnSpPr>
        <xdr:cNvPr id="585" name="直線コネクタ 584"/>
        <xdr:cNvCxnSpPr/>
      </xdr:nvCxnSpPr>
      <xdr:spPr>
        <a:xfrm>
          <a:off x="15481300" y="10105691"/>
          <a:ext cx="8382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161591</xdr:rowOff>
    </xdr:from>
    <xdr:to>
      <xdr:col>22</xdr:col>
      <xdr:colOff>365125</xdr:colOff>
      <xdr:row>59</xdr:row>
      <xdr:rowOff>18524</xdr:rowOff>
    </xdr:to>
    <xdr:cxnSp macro="">
      <xdr:nvCxnSpPr>
        <xdr:cNvPr id="588" name="直線コネクタ 587"/>
        <xdr:cNvCxnSpPr/>
      </xdr:nvCxnSpPr>
      <xdr:spPr>
        <a:xfrm flipV="1">
          <a:off x="14592300" y="10105691"/>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18524</xdr:rowOff>
    </xdr:from>
    <xdr:to>
      <xdr:col>21</xdr:col>
      <xdr:colOff>161925</xdr:colOff>
      <xdr:row>59</xdr:row>
      <xdr:rowOff>29883</xdr:rowOff>
    </xdr:to>
    <xdr:cxnSp macro="">
      <xdr:nvCxnSpPr>
        <xdr:cNvPr id="591" name="直線コネクタ 590"/>
        <xdr:cNvCxnSpPr/>
      </xdr:nvCxnSpPr>
      <xdr:spPr>
        <a:xfrm flipV="1">
          <a:off x="13703300" y="10134074"/>
          <a:ext cx="8890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29883</xdr:rowOff>
    </xdr:from>
    <xdr:to>
      <xdr:col>19</xdr:col>
      <xdr:colOff>644525</xdr:colOff>
      <xdr:row>59</xdr:row>
      <xdr:rowOff>36378</xdr:rowOff>
    </xdr:to>
    <xdr:cxnSp macro="">
      <xdr:nvCxnSpPr>
        <xdr:cNvPr id="594" name="直線コネクタ 593"/>
        <xdr:cNvCxnSpPr/>
      </xdr:nvCxnSpPr>
      <xdr:spPr>
        <a:xfrm flipV="1">
          <a:off x="12814300" y="10145433"/>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144022</xdr:rowOff>
    </xdr:from>
    <xdr:to>
      <xdr:col>23</xdr:col>
      <xdr:colOff>568325</xdr:colOff>
      <xdr:row>59</xdr:row>
      <xdr:rowOff>74172</xdr:rowOff>
    </xdr:to>
    <xdr:sp macro="" textlink="">
      <xdr:nvSpPr>
        <xdr:cNvPr id="604" name="円/楕円 603"/>
        <xdr:cNvSpPr/>
      </xdr:nvSpPr>
      <xdr:spPr>
        <a:xfrm>
          <a:off x="16268700" y="100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58949</xdr:rowOff>
    </xdr:from>
    <xdr:ext cx="534377" cy="259045"/>
    <xdr:sp macro="" textlink="">
      <xdr:nvSpPr>
        <xdr:cNvPr id="605" name="教育費該当値テキスト"/>
        <xdr:cNvSpPr txBox="1"/>
      </xdr:nvSpPr>
      <xdr:spPr>
        <a:xfrm>
          <a:off x="16370300" y="100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110791</xdr:rowOff>
    </xdr:from>
    <xdr:to>
      <xdr:col>22</xdr:col>
      <xdr:colOff>415925</xdr:colOff>
      <xdr:row>59</xdr:row>
      <xdr:rowOff>40941</xdr:rowOff>
    </xdr:to>
    <xdr:sp macro="" textlink="">
      <xdr:nvSpPr>
        <xdr:cNvPr id="606" name="円/楕円 605"/>
        <xdr:cNvSpPr/>
      </xdr:nvSpPr>
      <xdr:spPr>
        <a:xfrm>
          <a:off x="15430500" y="100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32068</xdr:rowOff>
    </xdr:from>
    <xdr:ext cx="534377" cy="259045"/>
    <xdr:sp macro="" textlink="">
      <xdr:nvSpPr>
        <xdr:cNvPr id="607" name="テキスト ボックス 606"/>
        <xdr:cNvSpPr txBox="1"/>
      </xdr:nvSpPr>
      <xdr:spPr>
        <a:xfrm>
          <a:off x="15214111" y="101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139174</xdr:rowOff>
    </xdr:from>
    <xdr:to>
      <xdr:col>21</xdr:col>
      <xdr:colOff>212725</xdr:colOff>
      <xdr:row>59</xdr:row>
      <xdr:rowOff>69324</xdr:rowOff>
    </xdr:to>
    <xdr:sp macro="" textlink="">
      <xdr:nvSpPr>
        <xdr:cNvPr id="608" name="円/楕円 607"/>
        <xdr:cNvSpPr/>
      </xdr:nvSpPr>
      <xdr:spPr>
        <a:xfrm>
          <a:off x="14541500" y="100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60451</xdr:rowOff>
    </xdr:from>
    <xdr:ext cx="534377" cy="259045"/>
    <xdr:sp macro="" textlink="">
      <xdr:nvSpPr>
        <xdr:cNvPr id="609" name="テキスト ボックス 608"/>
        <xdr:cNvSpPr txBox="1"/>
      </xdr:nvSpPr>
      <xdr:spPr>
        <a:xfrm>
          <a:off x="14325111" y="101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150533</xdr:rowOff>
    </xdr:from>
    <xdr:to>
      <xdr:col>20</xdr:col>
      <xdr:colOff>9525</xdr:colOff>
      <xdr:row>59</xdr:row>
      <xdr:rowOff>80683</xdr:rowOff>
    </xdr:to>
    <xdr:sp macro="" textlink="">
      <xdr:nvSpPr>
        <xdr:cNvPr id="610" name="円/楕円 609"/>
        <xdr:cNvSpPr/>
      </xdr:nvSpPr>
      <xdr:spPr>
        <a:xfrm>
          <a:off x="13652500" y="100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71810</xdr:rowOff>
    </xdr:from>
    <xdr:ext cx="534377" cy="259045"/>
    <xdr:sp macro="" textlink="">
      <xdr:nvSpPr>
        <xdr:cNvPr id="611" name="テキスト ボックス 610"/>
        <xdr:cNvSpPr txBox="1"/>
      </xdr:nvSpPr>
      <xdr:spPr>
        <a:xfrm>
          <a:off x="13436111" y="101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157028</xdr:rowOff>
    </xdr:from>
    <xdr:to>
      <xdr:col>18</xdr:col>
      <xdr:colOff>492125</xdr:colOff>
      <xdr:row>59</xdr:row>
      <xdr:rowOff>87178</xdr:rowOff>
    </xdr:to>
    <xdr:sp macro="" textlink="">
      <xdr:nvSpPr>
        <xdr:cNvPr id="612" name="円/楕円 611"/>
        <xdr:cNvSpPr/>
      </xdr:nvSpPr>
      <xdr:spPr>
        <a:xfrm>
          <a:off x="12763500" y="101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78305</xdr:rowOff>
    </xdr:from>
    <xdr:ext cx="534377" cy="259045"/>
    <xdr:sp macro="" textlink="">
      <xdr:nvSpPr>
        <xdr:cNvPr id="613" name="テキスト ボックス 612"/>
        <xdr:cNvSpPr txBox="1"/>
      </xdr:nvSpPr>
      <xdr:spPr>
        <a:xfrm>
          <a:off x="12547111" y="101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85620</xdr:rowOff>
    </xdr:from>
    <xdr:to>
      <xdr:col>23</xdr:col>
      <xdr:colOff>517525</xdr:colOff>
      <xdr:row>79</xdr:row>
      <xdr:rowOff>98614</xdr:rowOff>
    </xdr:to>
    <xdr:cxnSp macro="">
      <xdr:nvCxnSpPr>
        <xdr:cNvPr id="644" name="直線コネクタ 643"/>
        <xdr:cNvCxnSpPr/>
      </xdr:nvCxnSpPr>
      <xdr:spPr>
        <a:xfrm>
          <a:off x="15481300" y="13630170"/>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85620</xdr:rowOff>
    </xdr:from>
    <xdr:to>
      <xdr:col>22</xdr:col>
      <xdr:colOff>365125</xdr:colOff>
      <xdr:row>79</xdr:row>
      <xdr:rowOff>98343</xdr:rowOff>
    </xdr:to>
    <xdr:cxnSp macro="">
      <xdr:nvCxnSpPr>
        <xdr:cNvPr id="647" name="直線コネクタ 646"/>
        <xdr:cNvCxnSpPr/>
      </xdr:nvCxnSpPr>
      <xdr:spPr>
        <a:xfrm flipV="1">
          <a:off x="14592300" y="13630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62224</xdr:rowOff>
    </xdr:from>
    <xdr:to>
      <xdr:col>21</xdr:col>
      <xdr:colOff>161925</xdr:colOff>
      <xdr:row>79</xdr:row>
      <xdr:rowOff>98343</xdr:rowOff>
    </xdr:to>
    <xdr:cxnSp macro="">
      <xdr:nvCxnSpPr>
        <xdr:cNvPr id="650" name="直線コネクタ 649"/>
        <xdr:cNvCxnSpPr/>
      </xdr:nvCxnSpPr>
      <xdr:spPr>
        <a:xfrm>
          <a:off x="13703300" y="13606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70061</xdr:rowOff>
    </xdr:from>
    <xdr:to>
      <xdr:col>19</xdr:col>
      <xdr:colOff>644525</xdr:colOff>
      <xdr:row>79</xdr:row>
      <xdr:rowOff>62224</xdr:rowOff>
    </xdr:to>
    <xdr:cxnSp macro="">
      <xdr:nvCxnSpPr>
        <xdr:cNvPr id="653" name="直線コネクタ 652"/>
        <xdr:cNvCxnSpPr/>
      </xdr:nvCxnSpPr>
      <xdr:spPr>
        <a:xfrm>
          <a:off x="12814300" y="13443161"/>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47814</xdr:rowOff>
    </xdr:from>
    <xdr:to>
      <xdr:col>23</xdr:col>
      <xdr:colOff>568325</xdr:colOff>
      <xdr:row>79</xdr:row>
      <xdr:rowOff>149414</xdr:rowOff>
    </xdr:to>
    <xdr:sp macro="" textlink="">
      <xdr:nvSpPr>
        <xdr:cNvPr id="663" name="円/楕円 662"/>
        <xdr:cNvSpPr/>
      </xdr:nvSpPr>
      <xdr:spPr>
        <a:xfrm>
          <a:off x="16268700" y="13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378565" cy="259045"/>
    <xdr:sp macro="" textlink="">
      <xdr:nvSpPr>
        <xdr:cNvPr id="664" name="災害復旧費該当値テキスト"/>
        <xdr:cNvSpPr txBox="1"/>
      </xdr:nvSpPr>
      <xdr:spPr>
        <a:xfrm>
          <a:off x="16370300" y="135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34820</xdr:rowOff>
    </xdr:from>
    <xdr:to>
      <xdr:col>22</xdr:col>
      <xdr:colOff>415925</xdr:colOff>
      <xdr:row>79</xdr:row>
      <xdr:rowOff>136420</xdr:rowOff>
    </xdr:to>
    <xdr:sp macro="" textlink="">
      <xdr:nvSpPr>
        <xdr:cNvPr id="665" name="円/楕円 664"/>
        <xdr:cNvSpPr/>
      </xdr:nvSpPr>
      <xdr:spPr>
        <a:xfrm>
          <a:off x="154305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127547</xdr:rowOff>
    </xdr:from>
    <xdr:ext cx="469744" cy="259045"/>
    <xdr:sp macro="" textlink="">
      <xdr:nvSpPr>
        <xdr:cNvPr id="666" name="テキスト ボックス 665"/>
        <xdr:cNvSpPr txBox="1"/>
      </xdr:nvSpPr>
      <xdr:spPr>
        <a:xfrm>
          <a:off x="15246427" y="1367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47543</xdr:rowOff>
    </xdr:from>
    <xdr:to>
      <xdr:col>21</xdr:col>
      <xdr:colOff>212725</xdr:colOff>
      <xdr:row>79</xdr:row>
      <xdr:rowOff>149143</xdr:rowOff>
    </xdr:to>
    <xdr:sp macro="" textlink="">
      <xdr:nvSpPr>
        <xdr:cNvPr id="667" name="円/楕円 666"/>
        <xdr:cNvSpPr/>
      </xdr:nvSpPr>
      <xdr:spPr>
        <a:xfrm>
          <a:off x="14541500" y="13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140270</xdr:rowOff>
    </xdr:from>
    <xdr:ext cx="378565" cy="259045"/>
    <xdr:sp macro="" textlink="">
      <xdr:nvSpPr>
        <xdr:cNvPr id="668" name="テキスト ボックス 667"/>
        <xdr:cNvSpPr txBox="1"/>
      </xdr:nvSpPr>
      <xdr:spPr>
        <a:xfrm>
          <a:off x="14403017" y="136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11424</xdr:rowOff>
    </xdr:from>
    <xdr:to>
      <xdr:col>20</xdr:col>
      <xdr:colOff>9525</xdr:colOff>
      <xdr:row>79</xdr:row>
      <xdr:rowOff>113024</xdr:rowOff>
    </xdr:to>
    <xdr:sp macro="" textlink="">
      <xdr:nvSpPr>
        <xdr:cNvPr id="669" name="円/楕円 668"/>
        <xdr:cNvSpPr/>
      </xdr:nvSpPr>
      <xdr:spPr>
        <a:xfrm>
          <a:off x="13652500" y="135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129551</xdr:rowOff>
    </xdr:from>
    <xdr:ext cx="534377" cy="259045"/>
    <xdr:sp macro="" textlink="">
      <xdr:nvSpPr>
        <xdr:cNvPr id="670" name="テキスト ボックス 669"/>
        <xdr:cNvSpPr txBox="1"/>
      </xdr:nvSpPr>
      <xdr:spPr>
        <a:xfrm>
          <a:off x="13436111" y="133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19261</xdr:rowOff>
    </xdr:from>
    <xdr:to>
      <xdr:col>18</xdr:col>
      <xdr:colOff>492125</xdr:colOff>
      <xdr:row>78</xdr:row>
      <xdr:rowOff>120861</xdr:rowOff>
    </xdr:to>
    <xdr:sp macro="" textlink="">
      <xdr:nvSpPr>
        <xdr:cNvPr id="671" name="円/楕円 670"/>
        <xdr:cNvSpPr/>
      </xdr:nvSpPr>
      <xdr:spPr>
        <a:xfrm>
          <a:off x="12763500" y="133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137388</xdr:rowOff>
    </xdr:from>
    <xdr:ext cx="599010" cy="259045"/>
    <xdr:sp macro="" textlink="">
      <xdr:nvSpPr>
        <xdr:cNvPr id="672" name="テキスト ボックス 671"/>
        <xdr:cNvSpPr txBox="1"/>
      </xdr:nvSpPr>
      <xdr:spPr>
        <a:xfrm>
          <a:off x="12514794" y="131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59900</xdr:rowOff>
    </xdr:from>
    <xdr:to>
      <xdr:col>23</xdr:col>
      <xdr:colOff>517525</xdr:colOff>
      <xdr:row>98</xdr:row>
      <xdr:rowOff>69830</xdr:rowOff>
    </xdr:to>
    <xdr:cxnSp macro="">
      <xdr:nvCxnSpPr>
        <xdr:cNvPr id="703" name="直線コネクタ 702"/>
        <xdr:cNvCxnSpPr/>
      </xdr:nvCxnSpPr>
      <xdr:spPr>
        <a:xfrm flipV="1">
          <a:off x="15481300" y="16862000"/>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62641</xdr:rowOff>
    </xdr:from>
    <xdr:to>
      <xdr:col>22</xdr:col>
      <xdr:colOff>365125</xdr:colOff>
      <xdr:row>98</xdr:row>
      <xdr:rowOff>69830</xdr:rowOff>
    </xdr:to>
    <xdr:cxnSp macro="">
      <xdr:nvCxnSpPr>
        <xdr:cNvPr id="706" name="直線コネクタ 705"/>
        <xdr:cNvCxnSpPr/>
      </xdr:nvCxnSpPr>
      <xdr:spPr>
        <a:xfrm>
          <a:off x="14592300" y="1686474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62641</xdr:rowOff>
    </xdr:from>
    <xdr:to>
      <xdr:col>21</xdr:col>
      <xdr:colOff>161925</xdr:colOff>
      <xdr:row>98</xdr:row>
      <xdr:rowOff>66326</xdr:rowOff>
    </xdr:to>
    <xdr:cxnSp macro="">
      <xdr:nvCxnSpPr>
        <xdr:cNvPr id="709" name="直線コネクタ 708"/>
        <xdr:cNvCxnSpPr/>
      </xdr:nvCxnSpPr>
      <xdr:spPr>
        <a:xfrm flipV="1">
          <a:off x="13703300" y="168647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59696</xdr:rowOff>
    </xdr:from>
    <xdr:to>
      <xdr:col>19</xdr:col>
      <xdr:colOff>644525</xdr:colOff>
      <xdr:row>98</xdr:row>
      <xdr:rowOff>66326</xdr:rowOff>
    </xdr:to>
    <xdr:cxnSp macro="">
      <xdr:nvCxnSpPr>
        <xdr:cNvPr id="712" name="直線コネクタ 711"/>
        <xdr:cNvCxnSpPr/>
      </xdr:nvCxnSpPr>
      <xdr:spPr>
        <a:xfrm>
          <a:off x="12814300" y="1686179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9100</xdr:rowOff>
    </xdr:from>
    <xdr:to>
      <xdr:col>23</xdr:col>
      <xdr:colOff>568325</xdr:colOff>
      <xdr:row>98</xdr:row>
      <xdr:rowOff>110700</xdr:rowOff>
    </xdr:to>
    <xdr:sp macro="" textlink="">
      <xdr:nvSpPr>
        <xdr:cNvPr id="722" name="円/楕円 721"/>
        <xdr:cNvSpPr/>
      </xdr:nvSpPr>
      <xdr:spPr>
        <a:xfrm>
          <a:off x="16268700" y="168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158977</xdr:rowOff>
    </xdr:from>
    <xdr:ext cx="599010" cy="259045"/>
    <xdr:sp macro="" textlink="">
      <xdr:nvSpPr>
        <xdr:cNvPr id="723" name="公債費該当値テキスト"/>
        <xdr:cNvSpPr txBox="1"/>
      </xdr:nvSpPr>
      <xdr:spPr>
        <a:xfrm>
          <a:off x="16370300" y="1678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19030</xdr:rowOff>
    </xdr:from>
    <xdr:to>
      <xdr:col>22</xdr:col>
      <xdr:colOff>415925</xdr:colOff>
      <xdr:row>98</xdr:row>
      <xdr:rowOff>120630</xdr:rowOff>
    </xdr:to>
    <xdr:sp macro="" textlink="">
      <xdr:nvSpPr>
        <xdr:cNvPr id="724" name="円/楕円 723"/>
        <xdr:cNvSpPr/>
      </xdr:nvSpPr>
      <xdr:spPr>
        <a:xfrm>
          <a:off x="15430500" y="168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137157</xdr:rowOff>
    </xdr:from>
    <xdr:ext cx="599010" cy="259045"/>
    <xdr:sp macro="" textlink="">
      <xdr:nvSpPr>
        <xdr:cNvPr id="725" name="テキスト ボックス 724"/>
        <xdr:cNvSpPr txBox="1"/>
      </xdr:nvSpPr>
      <xdr:spPr>
        <a:xfrm>
          <a:off x="15181794" y="1659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11841</xdr:rowOff>
    </xdr:from>
    <xdr:to>
      <xdr:col>21</xdr:col>
      <xdr:colOff>212725</xdr:colOff>
      <xdr:row>98</xdr:row>
      <xdr:rowOff>113441</xdr:rowOff>
    </xdr:to>
    <xdr:sp macro="" textlink="">
      <xdr:nvSpPr>
        <xdr:cNvPr id="726" name="円/楕円 725"/>
        <xdr:cNvSpPr/>
      </xdr:nvSpPr>
      <xdr:spPr>
        <a:xfrm>
          <a:off x="14541500" y="168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104568</xdr:rowOff>
    </xdr:from>
    <xdr:ext cx="599010" cy="259045"/>
    <xdr:sp macro="" textlink="">
      <xdr:nvSpPr>
        <xdr:cNvPr id="727" name="テキスト ボックス 726"/>
        <xdr:cNvSpPr txBox="1"/>
      </xdr:nvSpPr>
      <xdr:spPr>
        <a:xfrm>
          <a:off x="14292794" y="1690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15526</xdr:rowOff>
    </xdr:from>
    <xdr:to>
      <xdr:col>20</xdr:col>
      <xdr:colOff>9525</xdr:colOff>
      <xdr:row>98</xdr:row>
      <xdr:rowOff>117126</xdr:rowOff>
    </xdr:to>
    <xdr:sp macro="" textlink="">
      <xdr:nvSpPr>
        <xdr:cNvPr id="728" name="円/楕円 727"/>
        <xdr:cNvSpPr/>
      </xdr:nvSpPr>
      <xdr:spPr>
        <a:xfrm>
          <a:off x="13652500" y="168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108253</xdr:rowOff>
    </xdr:from>
    <xdr:ext cx="599010" cy="259045"/>
    <xdr:sp macro="" textlink="">
      <xdr:nvSpPr>
        <xdr:cNvPr id="729" name="テキスト ボックス 728"/>
        <xdr:cNvSpPr txBox="1"/>
      </xdr:nvSpPr>
      <xdr:spPr>
        <a:xfrm>
          <a:off x="13403794" y="169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8896</xdr:rowOff>
    </xdr:from>
    <xdr:to>
      <xdr:col>18</xdr:col>
      <xdr:colOff>492125</xdr:colOff>
      <xdr:row>98</xdr:row>
      <xdr:rowOff>110496</xdr:rowOff>
    </xdr:to>
    <xdr:sp macro="" textlink="">
      <xdr:nvSpPr>
        <xdr:cNvPr id="730" name="円/楕円 729"/>
        <xdr:cNvSpPr/>
      </xdr:nvSpPr>
      <xdr:spPr>
        <a:xfrm>
          <a:off x="12763500" y="168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101623</xdr:rowOff>
    </xdr:from>
    <xdr:ext cx="599010" cy="259045"/>
    <xdr:sp macro="" textlink="">
      <xdr:nvSpPr>
        <xdr:cNvPr id="731" name="テキスト ボックス 730"/>
        <xdr:cNvSpPr txBox="1"/>
      </xdr:nvSpPr>
      <xdr:spPr>
        <a:xfrm>
          <a:off x="12514794" y="1690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当町では、目的別歳出において、民生費と消防費を除くすべての項目で類似団体内平均を下回っている。</a:t>
          </a:r>
          <a:endParaRPr kumimoji="1" lang="en-US" altLang="ja-JP" sz="1200">
            <a:latin typeface="ＭＳ Ｐゴシック"/>
          </a:endParaRPr>
        </a:p>
        <a:p>
          <a:r>
            <a:rPr kumimoji="1" lang="ja-JP" altLang="en-US" sz="1200">
              <a:latin typeface="ＭＳ Ｐゴシック"/>
            </a:rPr>
            <a:t>　民生費に関して、社会福祉費で</a:t>
          </a:r>
          <a:r>
            <a:rPr kumimoji="1" lang="en-US" altLang="ja-JP" sz="1200">
              <a:latin typeface="ＭＳ Ｐゴシック"/>
            </a:rPr>
            <a:t>23.2</a:t>
          </a:r>
          <a:r>
            <a:rPr kumimoji="1" lang="ja-JP" altLang="en-US" sz="1200">
              <a:latin typeface="ＭＳ Ｐゴシック"/>
            </a:rPr>
            <a:t>％、老人福祉費で</a:t>
          </a:r>
          <a:r>
            <a:rPr kumimoji="1" lang="en-US" altLang="ja-JP" sz="1200">
              <a:latin typeface="ＭＳ Ｐゴシック"/>
            </a:rPr>
            <a:t>23.6</a:t>
          </a:r>
          <a:r>
            <a:rPr kumimoji="1" lang="ja-JP" altLang="en-US" sz="1200">
              <a:latin typeface="ＭＳ Ｐゴシック"/>
            </a:rPr>
            <a:t>％の増額となり、児童福祉費で▲</a:t>
          </a:r>
          <a:r>
            <a:rPr kumimoji="1" lang="en-US" altLang="ja-JP" sz="1200">
              <a:latin typeface="ＭＳ Ｐゴシック"/>
            </a:rPr>
            <a:t>9.9</a:t>
          </a:r>
          <a:r>
            <a:rPr kumimoji="1" lang="ja-JP" altLang="en-US" sz="1200">
              <a:latin typeface="ＭＳ Ｐゴシック"/>
            </a:rPr>
            <a:t>％となった。これらを合わせて民生費では昨年度から</a:t>
          </a:r>
          <a:r>
            <a:rPr kumimoji="1" lang="en-US" altLang="ja-JP" sz="1200">
              <a:latin typeface="ＭＳ Ｐゴシック"/>
            </a:rPr>
            <a:t>16.1</a:t>
          </a:r>
          <a:r>
            <a:rPr kumimoji="1" lang="ja-JP" altLang="en-US" sz="1200">
              <a:latin typeface="ＭＳ Ｐゴシック"/>
            </a:rPr>
            <a:t>％の増額となり、詳細については次のとおりである。</a:t>
          </a:r>
        </a:p>
        <a:p>
          <a:r>
            <a:rPr kumimoji="1" lang="ja-JP" altLang="en-US" sz="1200">
              <a:latin typeface="ＭＳ Ｐゴシック"/>
            </a:rPr>
            <a:t>　社会福祉費では、年金生活者等支援臨時福祉給付金（繰越明許）で</a:t>
          </a:r>
          <a:r>
            <a:rPr kumimoji="1" lang="en-US" altLang="ja-JP" sz="1200">
              <a:latin typeface="ＭＳ Ｐゴシック"/>
            </a:rPr>
            <a:t>23,910</a:t>
          </a:r>
          <a:r>
            <a:rPr kumimoji="1" lang="ja-JP" altLang="en-US" sz="1200">
              <a:latin typeface="ＭＳ Ｐゴシック"/>
            </a:rPr>
            <a:t>千円、臨時福祉給付金（経済対策分）で</a:t>
          </a:r>
          <a:r>
            <a:rPr kumimoji="1" lang="en-US" altLang="ja-JP" sz="1200">
              <a:latin typeface="ＭＳ Ｐゴシック"/>
            </a:rPr>
            <a:t>12,975</a:t>
          </a:r>
          <a:r>
            <a:rPr kumimoji="1" lang="ja-JP" altLang="en-US" sz="1200">
              <a:latin typeface="ＭＳ Ｐゴシック"/>
            </a:rPr>
            <a:t>千円の皆増、また職員給では、平成</a:t>
          </a:r>
          <a:r>
            <a:rPr kumimoji="1" lang="en-US" altLang="ja-JP" sz="1200">
              <a:latin typeface="ＭＳ Ｐゴシック"/>
            </a:rPr>
            <a:t>27</a:t>
          </a:r>
          <a:r>
            <a:rPr kumimoji="1" lang="ja-JP" altLang="en-US" sz="1200">
              <a:latin typeface="ＭＳ Ｐゴシック"/>
            </a:rPr>
            <a:t>年度に衛生費で支出されていた職員が民生費からの支出となり（</a:t>
          </a:r>
          <a:r>
            <a:rPr kumimoji="1" lang="en-US" altLang="ja-JP" sz="1200">
              <a:latin typeface="ＭＳ Ｐゴシック"/>
            </a:rPr>
            <a:t>3</a:t>
          </a:r>
          <a:r>
            <a:rPr kumimoji="1" lang="ja-JP" altLang="en-US" sz="1200">
              <a:latin typeface="ＭＳ Ｐゴシック"/>
            </a:rPr>
            <a:t>人増）、</a:t>
          </a:r>
          <a:r>
            <a:rPr kumimoji="1" lang="en-US" altLang="ja-JP" sz="1200">
              <a:latin typeface="ＭＳ Ｐゴシック"/>
            </a:rPr>
            <a:t>8,882</a:t>
          </a:r>
          <a:r>
            <a:rPr kumimoji="1" lang="ja-JP" altLang="en-US" sz="1200">
              <a:latin typeface="ＭＳ Ｐゴシック"/>
            </a:rPr>
            <a:t>千円の増額となった。また老人福祉費でも、平成</a:t>
          </a:r>
          <a:r>
            <a:rPr kumimoji="1" lang="en-US" altLang="ja-JP" sz="1200">
              <a:latin typeface="ＭＳ Ｐゴシック"/>
            </a:rPr>
            <a:t>27</a:t>
          </a:r>
          <a:r>
            <a:rPr kumimoji="1" lang="ja-JP" altLang="en-US" sz="1200">
              <a:latin typeface="ＭＳ Ｐゴシック"/>
            </a:rPr>
            <a:t>年度から始まった高齢者生活福祉センター改修工事（～平成</a:t>
          </a:r>
          <a:r>
            <a:rPr kumimoji="1" lang="en-US" altLang="ja-JP" sz="1200">
              <a:latin typeface="ＭＳ Ｐゴシック"/>
            </a:rPr>
            <a:t>29</a:t>
          </a:r>
          <a:r>
            <a:rPr kumimoji="1" lang="ja-JP" altLang="en-US" sz="1200">
              <a:latin typeface="ＭＳ Ｐゴシック"/>
            </a:rPr>
            <a:t>年度まで）では、</a:t>
          </a:r>
          <a:r>
            <a:rPr kumimoji="1" lang="en-US" altLang="ja-JP" sz="1200">
              <a:latin typeface="ＭＳ Ｐゴシック"/>
            </a:rPr>
            <a:t>53,861</a:t>
          </a:r>
          <a:r>
            <a:rPr kumimoji="1" lang="ja-JP" altLang="en-US" sz="1200">
              <a:latin typeface="ＭＳ Ｐゴシック"/>
            </a:rPr>
            <a:t>千円の増額となり、介護給付費の繰出金では、介護にかかるサービス量の増加により</a:t>
          </a:r>
          <a:r>
            <a:rPr kumimoji="1" lang="en-US" altLang="ja-JP" sz="1200">
              <a:latin typeface="ＭＳ Ｐゴシック"/>
            </a:rPr>
            <a:t>3,333</a:t>
          </a:r>
          <a:r>
            <a:rPr kumimoji="1" lang="ja-JP" altLang="en-US" sz="1200">
              <a:latin typeface="ＭＳ Ｐゴシック"/>
            </a:rPr>
            <a:t>千円の増額となった。児童福祉費では、子育て世帯支援補助金▲</a:t>
          </a:r>
          <a:r>
            <a:rPr kumimoji="1" lang="en-US" altLang="ja-JP" sz="1200">
              <a:latin typeface="ＭＳ Ｐゴシック"/>
            </a:rPr>
            <a:t>7,134</a:t>
          </a:r>
          <a:r>
            <a:rPr kumimoji="1" lang="ja-JP" altLang="en-US" sz="1200">
              <a:latin typeface="ＭＳ Ｐゴシック"/>
            </a:rPr>
            <a:t>千円が皆減となり、かつ職員数の減により▲</a:t>
          </a:r>
          <a:r>
            <a:rPr kumimoji="1" lang="en-US" altLang="ja-JP" sz="1200">
              <a:latin typeface="ＭＳ Ｐゴシック"/>
            </a:rPr>
            <a:t>17,660</a:t>
          </a:r>
          <a:r>
            <a:rPr kumimoji="1" lang="ja-JP" altLang="en-US" sz="1200">
              <a:latin typeface="ＭＳ Ｐゴシック"/>
            </a:rPr>
            <a:t>千円となった。</a:t>
          </a:r>
          <a:endParaRPr kumimoji="1" lang="en-US" altLang="ja-JP" sz="1200">
            <a:latin typeface="ＭＳ Ｐゴシック"/>
          </a:endParaRPr>
        </a:p>
        <a:p>
          <a:r>
            <a:rPr kumimoji="1" lang="ja-JP" altLang="en-US" sz="1200">
              <a:latin typeface="ＭＳ Ｐゴシック"/>
            </a:rPr>
            <a:t>　消防費に関して、決算額全体でみると消防費</a:t>
          </a:r>
          <a:r>
            <a:rPr kumimoji="1" lang="en-US" altLang="ja-JP" sz="1200">
              <a:latin typeface="ＭＳ Ｐゴシック"/>
            </a:rPr>
            <a:t>404,597</a:t>
          </a:r>
          <a:r>
            <a:rPr kumimoji="1" lang="ja-JP" altLang="en-US" sz="1200">
              <a:latin typeface="ＭＳ Ｐゴシック"/>
            </a:rPr>
            <a:t>千円のうち、防災対策基金への積立が</a:t>
          </a:r>
          <a:r>
            <a:rPr kumimoji="1" lang="en-US" altLang="ja-JP" sz="1200">
              <a:latin typeface="ＭＳ Ｐゴシック"/>
            </a:rPr>
            <a:t>200,000</a:t>
          </a:r>
          <a:r>
            <a:rPr kumimoji="1" lang="ja-JP" altLang="en-US" sz="1200">
              <a:latin typeface="ＭＳ Ｐゴシック"/>
            </a:rPr>
            <a:t>千円で</a:t>
          </a:r>
          <a:r>
            <a:rPr kumimoji="1" lang="en-US" altLang="ja-JP" sz="1200">
              <a:latin typeface="ＭＳ Ｐゴシック"/>
            </a:rPr>
            <a:t>49.4</a:t>
          </a:r>
          <a:r>
            <a:rPr kumimoji="1" lang="ja-JP" altLang="en-US" sz="1200">
              <a:latin typeface="ＭＳ Ｐゴシック"/>
            </a:rPr>
            <a:t>％を占めており、次いで消防業務の委託に要する経費が</a:t>
          </a:r>
          <a:r>
            <a:rPr kumimoji="1" lang="en-US" altLang="ja-JP" sz="1200">
              <a:latin typeface="ＭＳ Ｐゴシック"/>
            </a:rPr>
            <a:t>165,905</a:t>
          </a:r>
          <a:r>
            <a:rPr kumimoji="1" lang="ja-JP" altLang="en-US" sz="1200">
              <a:latin typeface="ＭＳ Ｐゴシック"/>
            </a:rPr>
            <a:t>千円で</a:t>
          </a:r>
          <a:r>
            <a:rPr kumimoji="1" lang="en-US" altLang="ja-JP" sz="1200">
              <a:latin typeface="ＭＳ Ｐゴシック"/>
            </a:rPr>
            <a:t>41.0</a:t>
          </a:r>
          <a:r>
            <a:rPr kumimoji="1" lang="ja-JP" altLang="en-US" sz="1200">
              <a:latin typeface="ＭＳ Ｐゴシック"/>
            </a:rPr>
            <a:t>％を占めている。基金への積立については、防災行政無線デジタル化事業に係る経費のために積み立てたものである。住民一人あたりのコストが減少した理由としては、避難施設整備工事に係る支出が</a:t>
          </a:r>
          <a:r>
            <a:rPr kumimoji="1" lang="en-US" altLang="ja-JP" sz="1200">
              <a:latin typeface="ＭＳ Ｐゴシック"/>
            </a:rPr>
            <a:t>H27</a:t>
          </a:r>
          <a:r>
            <a:rPr kumimoji="1" lang="ja-JP" altLang="en-US" sz="1200">
              <a:latin typeface="ＭＳ Ｐゴシック"/>
            </a:rPr>
            <a:t>年度</a:t>
          </a:r>
          <a:r>
            <a:rPr kumimoji="1" lang="en-US" altLang="ja-JP" sz="1200">
              <a:latin typeface="ＭＳ Ｐゴシック"/>
            </a:rPr>
            <a:t>97,906</a:t>
          </a:r>
          <a:r>
            <a:rPr kumimoji="1" lang="ja-JP" altLang="en-US" sz="1200">
              <a:latin typeface="ＭＳ Ｐゴシック"/>
            </a:rPr>
            <a:t>千円→</a:t>
          </a:r>
          <a:r>
            <a:rPr kumimoji="1" lang="en-US" altLang="ja-JP" sz="1200">
              <a:latin typeface="ＭＳ Ｐゴシック"/>
            </a:rPr>
            <a:t>H28</a:t>
          </a:r>
          <a:r>
            <a:rPr kumimoji="1" lang="ja-JP" altLang="en-US" sz="1200">
              <a:latin typeface="ＭＳ Ｐゴシック"/>
            </a:rPr>
            <a:t>年度</a:t>
          </a:r>
          <a:r>
            <a:rPr kumimoji="1" lang="en-US" altLang="ja-JP" sz="1200">
              <a:latin typeface="ＭＳ Ｐゴシック"/>
            </a:rPr>
            <a:t>6,640</a:t>
          </a:r>
          <a:r>
            <a:rPr kumimoji="1" lang="ja-JP" altLang="en-US" sz="1200">
              <a:latin typeface="ＭＳ Ｐゴシック"/>
            </a:rPr>
            <a:t>千円（▲</a:t>
          </a:r>
          <a:r>
            <a:rPr kumimoji="1" lang="en-US" altLang="ja-JP" sz="1200">
              <a:latin typeface="ＭＳ Ｐゴシック"/>
            </a:rPr>
            <a:t>91,266</a:t>
          </a:r>
          <a:r>
            <a:rPr kumimoji="1" lang="ja-JP" altLang="en-US" sz="1200">
              <a:latin typeface="ＭＳ Ｐゴシック"/>
            </a:rPr>
            <a:t>千円）となったことが挙げられる。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財政調整基金残高は、適切な財源の確保と歳出の精査により、前年度とほぼ同額を維持している。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実質収支額では、昨年度と比較して▲</a:t>
          </a:r>
          <a:r>
            <a:rPr kumimoji="1" lang="en-US" altLang="ja-JP" sz="1200">
              <a:latin typeface="ＭＳ Ｐゴシック" panose="020B0600070205080204" pitchFamily="50" charset="-128"/>
              <a:ea typeface="ＭＳ Ｐゴシック" panose="020B0600070205080204" pitchFamily="50" charset="-128"/>
            </a:rPr>
            <a:t>62,247</a:t>
          </a:r>
          <a:r>
            <a:rPr kumimoji="1" lang="ja-JP" altLang="en-US" sz="1200">
              <a:latin typeface="ＭＳ Ｐゴシック" panose="020B0600070205080204" pitchFamily="50" charset="-128"/>
              <a:ea typeface="ＭＳ Ｐゴシック" panose="020B0600070205080204" pitchFamily="50" charset="-128"/>
            </a:rPr>
            <a:t>千円、標準財政規模に占める割合では▲</a:t>
          </a:r>
          <a:r>
            <a:rPr kumimoji="1" lang="en-US" altLang="ja-JP" sz="1200">
              <a:latin typeface="ＭＳ Ｐゴシック" panose="020B0600070205080204" pitchFamily="50" charset="-128"/>
              <a:ea typeface="ＭＳ Ｐゴシック" panose="020B0600070205080204" pitchFamily="50" charset="-128"/>
            </a:rPr>
            <a:t>2.52</a:t>
          </a:r>
          <a:r>
            <a:rPr kumimoji="1" lang="ja-JP" altLang="en-US" sz="1200">
              <a:latin typeface="ＭＳ Ｐゴシック" panose="020B0600070205080204" pitchFamily="50" charset="-128"/>
              <a:ea typeface="ＭＳ Ｐゴシック" panose="020B0600070205080204" pitchFamily="50" charset="-128"/>
            </a:rPr>
            <a:t>％となった。これは、</a:t>
          </a:r>
          <a:r>
            <a:rPr kumimoji="1" lang="ja-JP" altLang="ja-JP" sz="1200">
              <a:solidFill>
                <a:schemeClr val="dk1"/>
              </a:solidFill>
              <a:effectLst/>
              <a:latin typeface="+mn-lt"/>
              <a:ea typeface="+mn-ea"/>
              <a:cs typeface="+mn-cs"/>
            </a:rPr>
            <a:t>年度末に各種目的基金へ積立を行ったためである（公共施設整備基金</a:t>
          </a:r>
          <a:r>
            <a:rPr kumimoji="1" lang="en-US" altLang="ja-JP" sz="1200">
              <a:solidFill>
                <a:schemeClr val="dk1"/>
              </a:solidFill>
              <a:effectLst/>
              <a:latin typeface="+mn-lt"/>
              <a:ea typeface="+mn-ea"/>
              <a:cs typeface="+mn-cs"/>
            </a:rPr>
            <a:t>10,000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防</a:t>
          </a:r>
          <a:r>
            <a:rPr kumimoji="1" lang="ja-JP" altLang="ja-JP" sz="1200">
              <a:solidFill>
                <a:schemeClr val="dk1"/>
              </a:solidFill>
              <a:effectLst/>
              <a:latin typeface="+mn-lt"/>
              <a:ea typeface="+mn-ea"/>
              <a:cs typeface="+mn-cs"/>
            </a:rPr>
            <a:t>災対策基金</a:t>
          </a:r>
          <a:r>
            <a:rPr kumimoji="1" lang="en-US" altLang="ja-JP" sz="1200">
              <a:solidFill>
                <a:schemeClr val="dk1"/>
              </a:solidFill>
              <a:effectLst/>
              <a:latin typeface="+mn-lt"/>
              <a:ea typeface="+mn-ea"/>
              <a:cs typeface="+mn-cs"/>
            </a:rPr>
            <a:t>200,000</a:t>
          </a:r>
          <a:r>
            <a:rPr kumimoji="1" lang="ja-JP" altLang="ja-JP" sz="1200">
              <a:solidFill>
                <a:schemeClr val="dk1"/>
              </a:solidFill>
              <a:effectLst/>
              <a:latin typeface="+mn-lt"/>
              <a:ea typeface="+mn-ea"/>
              <a:cs typeface="+mn-cs"/>
            </a:rPr>
            <a:t>千円）</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今後は、普通交付税等を含めた一般財源の確保が難しい状況になると見込まれるが、財政調整基金に頼らない財政運営を目指し</a:t>
          </a:r>
          <a:r>
            <a:rPr kumimoji="1" lang="ja-JP" altLang="en-US" sz="1200">
              <a:latin typeface="ＭＳ Ｐゴシック" panose="020B0600070205080204" pitchFamily="50" charset="-128"/>
              <a:ea typeface="ＭＳ Ｐゴシック" panose="020B0600070205080204" pitchFamily="50" charset="-128"/>
            </a:rPr>
            <a:t>、事務事業の見直し・統廃合など歳出の合理化等行財政改革を推進し、健全な行財政運営に努める。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年度決算も全会計で黒字である。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簡易水道特別会計では、平成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年度から平井地区に簡易水道を建設しており、事業費の増大による黒字額の減少が懸念される。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今後も、上記に注視しながら財政の健全化等に努める。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5" zeroHeight="1" x14ac:dyDescent="0.25"/>
  <cols>
    <col min="1" max="11" width="2.1328125" style="141" customWidth="1"/>
    <col min="12" max="12" width="2.265625" style="141" customWidth="1"/>
    <col min="13" max="17" width="2.3984375" style="141" customWidth="1"/>
    <col min="18" max="119" width="2.1328125" style="141" customWidth="1"/>
    <col min="120" max="16384" width="0" style="141" hidden="1"/>
  </cols>
  <sheetData>
    <row r="1" spans="1:119" ht="33" customHeight="1" x14ac:dyDescent="0.2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3.25" thickBot="1" x14ac:dyDescent="0.3">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3">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2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3738892</v>
      </c>
      <c r="BO4" s="381"/>
      <c r="BP4" s="381"/>
      <c r="BQ4" s="381"/>
      <c r="BR4" s="381"/>
      <c r="BS4" s="381"/>
      <c r="BT4" s="381"/>
      <c r="BU4" s="382"/>
      <c r="BV4" s="380">
        <v>3976784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24.9</v>
      </c>
      <c r="CU4" s="558"/>
      <c r="CV4" s="558"/>
      <c r="CW4" s="558"/>
      <c r="CX4" s="558"/>
      <c r="CY4" s="558"/>
      <c r="CZ4" s="558"/>
      <c r="DA4" s="559"/>
      <c r="DB4" s="557">
        <v>27.4</v>
      </c>
      <c r="DC4" s="558"/>
      <c r="DD4" s="558"/>
      <c r="DE4" s="558"/>
      <c r="DF4" s="558"/>
      <c r="DG4" s="558"/>
      <c r="DH4" s="558"/>
      <c r="DI4" s="559"/>
      <c r="DJ4" s="139"/>
      <c r="DK4" s="139"/>
      <c r="DL4" s="139"/>
      <c r="DM4" s="139"/>
      <c r="DN4" s="139"/>
      <c r="DO4" s="139"/>
    </row>
    <row r="5" spans="1:119" ht="18.75" customHeight="1" x14ac:dyDescent="0.2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3216444</v>
      </c>
      <c r="BO5" s="386"/>
      <c r="BP5" s="386"/>
      <c r="BQ5" s="386"/>
      <c r="BR5" s="386"/>
      <c r="BS5" s="386"/>
      <c r="BT5" s="386"/>
      <c r="BU5" s="387"/>
      <c r="BV5" s="385">
        <v>3364509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81.900000000000006</v>
      </c>
      <c r="CU5" s="356"/>
      <c r="CV5" s="356"/>
      <c r="CW5" s="356"/>
      <c r="CX5" s="356"/>
      <c r="CY5" s="356"/>
      <c r="CZ5" s="356"/>
      <c r="DA5" s="357"/>
      <c r="DB5" s="355">
        <v>81.599999999999994</v>
      </c>
      <c r="DC5" s="356"/>
      <c r="DD5" s="356"/>
      <c r="DE5" s="356"/>
      <c r="DF5" s="356"/>
      <c r="DG5" s="356"/>
      <c r="DH5" s="356"/>
      <c r="DI5" s="357"/>
      <c r="DJ5" s="139"/>
      <c r="DK5" s="139"/>
      <c r="DL5" s="139"/>
      <c r="DM5" s="139"/>
      <c r="DN5" s="139"/>
      <c r="DO5" s="139"/>
    </row>
    <row r="6" spans="1:119" ht="18.75" customHeight="1" x14ac:dyDescent="0.2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522448</v>
      </c>
      <c r="BO6" s="386"/>
      <c r="BP6" s="386"/>
      <c r="BQ6" s="386"/>
      <c r="BR6" s="386"/>
      <c r="BS6" s="386"/>
      <c r="BT6" s="386"/>
      <c r="BU6" s="387"/>
      <c r="BV6" s="385">
        <v>612275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84.9</v>
      </c>
      <c r="CU6" s="532"/>
      <c r="CV6" s="532"/>
      <c r="CW6" s="532"/>
      <c r="CX6" s="532"/>
      <c r="CY6" s="532"/>
      <c r="CZ6" s="532"/>
      <c r="DA6" s="533"/>
      <c r="DB6" s="531">
        <v>85.6</v>
      </c>
      <c r="DC6" s="532"/>
      <c r="DD6" s="532"/>
      <c r="DE6" s="532"/>
      <c r="DF6" s="532"/>
      <c r="DG6" s="532"/>
      <c r="DH6" s="532"/>
      <c r="DI6" s="533"/>
      <c r="DJ6" s="139"/>
      <c r="DK6" s="139"/>
      <c r="DL6" s="139"/>
      <c r="DM6" s="139"/>
      <c r="DN6" s="139"/>
      <c r="DO6" s="139"/>
    </row>
    <row r="7" spans="1:119" ht="18.75" customHeight="1" x14ac:dyDescent="0.2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15534</v>
      </c>
      <c r="BO7" s="386"/>
      <c r="BP7" s="386"/>
      <c r="BQ7" s="386"/>
      <c r="BR7" s="386"/>
      <c r="BS7" s="386"/>
      <c r="BT7" s="386"/>
      <c r="BU7" s="387"/>
      <c r="BV7" s="385">
        <v>43114</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2035900</v>
      </c>
      <c r="CU7" s="386"/>
      <c r="CV7" s="386"/>
      <c r="CW7" s="386"/>
      <c r="CX7" s="386"/>
      <c r="CY7" s="386"/>
      <c r="CZ7" s="386"/>
      <c r="DA7" s="387"/>
      <c r="DB7" s="385">
        <v>2075558</v>
      </c>
      <c r="DC7" s="386"/>
      <c r="DD7" s="386"/>
      <c r="DE7" s="386"/>
      <c r="DF7" s="386"/>
      <c r="DG7" s="386"/>
      <c r="DH7" s="386"/>
      <c r="DI7" s="387"/>
      <c r="DJ7" s="139"/>
      <c r="DK7" s="139"/>
      <c r="DL7" s="139"/>
      <c r="DM7" s="139"/>
      <c r="DN7" s="139"/>
      <c r="DO7" s="139"/>
    </row>
    <row r="8" spans="1:119" ht="18.75" customHeight="1" thickBot="1" x14ac:dyDescent="0.3">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506914</v>
      </c>
      <c r="BO8" s="386"/>
      <c r="BP8" s="386"/>
      <c r="BQ8" s="386"/>
      <c r="BR8" s="386"/>
      <c r="BS8" s="386"/>
      <c r="BT8" s="386"/>
      <c r="BU8" s="387"/>
      <c r="BV8" s="385">
        <v>569161</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0.12</v>
      </c>
      <c r="CU8" s="495"/>
      <c r="CV8" s="495"/>
      <c r="CW8" s="495"/>
      <c r="CX8" s="495"/>
      <c r="CY8" s="495"/>
      <c r="CZ8" s="495"/>
      <c r="DA8" s="496"/>
      <c r="DB8" s="494">
        <v>0.12</v>
      </c>
      <c r="DC8" s="495"/>
      <c r="DD8" s="495"/>
      <c r="DE8" s="495"/>
      <c r="DF8" s="495"/>
      <c r="DG8" s="495"/>
      <c r="DH8" s="495"/>
      <c r="DI8" s="496"/>
      <c r="DJ8" s="139"/>
      <c r="DK8" s="139"/>
      <c r="DL8" s="139"/>
      <c r="DM8" s="139"/>
      <c r="DN8" s="139"/>
      <c r="DO8" s="139"/>
    </row>
    <row r="9" spans="1:119" ht="18.75" customHeight="1" thickBot="1" x14ac:dyDescent="0.3">
      <c r="A9" s="140"/>
      <c r="B9" s="520" t="s">
        <v>96</v>
      </c>
      <c r="C9" s="521"/>
      <c r="D9" s="521"/>
      <c r="E9" s="521"/>
      <c r="F9" s="521"/>
      <c r="G9" s="521"/>
      <c r="H9" s="521"/>
      <c r="I9" s="521"/>
      <c r="J9" s="521"/>
      <c r="K9" s="448"/>
      <c r="L9" s="522" t="s">
        <v>97</v>
      </c>
      <c r="M9" s="523"/>
      <c r="N9" s="523"/>
      <c r="O9" s="523"/>
      <c r="P9" s="523"/>
      <c r="Q9" s="524"/>
      <c r="R9" s="525">
        <v>2826</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-62247</v>
      </c>
      <c r="BO9" s="386"/>
      <c r="BP9" s="386"/>
      <c r="BQ9" s="386"/>
      <c r="BR9" s="386"/>
      <c r="BS9" s="386"/>
      <c r="BT9" s="386"/>
      <c r="BU9" s="387"/>
      <c r="BV9" s="385">
        <v>24809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12.4</v>
      </c>
      <c r="CU9" s="356"/>
      <c r="CV9" s="356"/>
      <c r="CW9" s="356"/>
      <c r="CX9" s="356"/>
      <c r="CY9" s="356"/>
      <c r="CZ9" s="356"/>
      <c r="DA9" s="357"/>
      <c r="DB9" s="355">
        <v>10.7</v>
      </c>
      <c r="DC9" s="356"/>
      <c r="DD9" s="356"/>
      <c r="DE9" s="356"/>
      <c r="DF9" s="356"/>
      <c r="DG9" s="356"/>
      <c r="DH9" s="356"/>
      <c r="DI9" s="357"/>
      <c r="DJ9" s="139"/>
      <c r="DK9" s="139"/>
      <c r="DL9" s="139"/>
      <c r="DM9" s="139"/>
      <c r="DN9" s="139"/>
      <c r="DO9" s="139"/>
    </row>
    <row r="10" spans="1:119" ht="18.75" customHeight="1" thickBot="1" x14ac:dyDescent="0.3">
      <c r="A10" s="140"/>
      <c r="B10" s="520"/>
      <c r="C10" s="521"/>
      <c r="D10" s="521"/>
      <c r="E10" s="521"/>
      <c r="F10" s="521"/>
      <c r="G10" s="521"/>
      <c r="H10" s="521"/>
      <c r="I10" s="521"/>
      <c r="J10" s="521"/>
      <c r="K10" s="448"/>
      <c r="L10" s="358" t="s">
        <v>102</v>
      </c>
      <c r="M10" s="359"/>
      <c r="N10" s="359"/>
      <c r="O10" s="359"/>
      <c r="P10" s="359"/>
      <c r="Q10" s="360"/>
      <c r="R10" s="361">
        <v>3103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1565</v>
      </c>
      <c r="BO10" s="386"/>
      <c r="BP10" s="386"/>
      <c r="BQ10" s="386"/>
      <c r="BR10" s="386"/>
      <c r="BS10" s="386"/>
      <c r="BT10" s="386"/>
      <c r="BU10" s="387"/>
      <c r="BV10" s="385">
        <v>1556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3">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25">
      <c r="A12" s="140"/>
      <c r="B12" s="497" t="s">
        <v>114</v>
      </c>
      <c r="C12" s="498"/>
      <c r="D12" s="498"/>
      <c r="E12" s="498"/>
      <c r="F12" s="498"/>
      <c r="G12" s="498"/>
      <c r="H12" s="498"/>
      <c r="I12" s="498"/>
      <c r="J12" s="498"/>
      <c r="K12" s="499"/>
      <c r="L12" s="506" t="s">
        <v>115</v>
      </c>
      <c r="M12" s="507"/>
      <c r="N12" s="507"/>
      <c r="O12" s="507"/>
      <c r="P12" s="507"/>
      <c r="Q12" s="508"/>
      <c r="R12" s="509">
        <v>2853</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25">
      <c r="A13" s="140"/>
      <c r="B13" s="500"/>
      <c r="C13" s="501"/>
      <c r="D13" s="501"/>
      <c r="E13" s="501"/>
      <c r="F13" s="501"/>
      <c r="G13" s="501"/>
      <c r="H13" s="501"/>
      <c r="I13" s="501"/>
      <c r="J13" s="501"/>
      <c r="K13" s="502"/>
      <c r="L13" s="150"/>
      <c r="M13" s="483" t="s">
        <v>123</v>
      </c>
      <c r="N13" s="484"/>
      <c r="O13" s="484"/>
      <c r="P13" s="484"/>
      <c r="Q13" s="485"/>
      <c r="R13" s="486">
        <v>2842</v>
      </c>
      <c r="S13" s="487"/>
      <c r="T13" s="487"/>
      <c r="U13" s="487"/>
      <c r="V13" s="488"/>
      <c r="W13" s="474" t="s">
        <v>124</v>
      </c>
      <c r="X13" s="398"/>
      <c r="Y13" s="398"/>
      <c r="Z13" s="398"/>
      <c r="AA13" s="398"/>
      <c r="AB13" s="399"/>
      <c r="AC13" s="361">
        <v>144</v>
      </c>
      <c r="AD13" s="362"/>
      <c r="AE13" s="362"/>
      <c r="AF13" s="362"/>
      <c r="AG13" s="363"/>
      <c r="AH13" s="361">
        <v>137</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-60682</v>
      </c>
      <c r="BO13" s="386"/>
      <c r="BP13" s="386"/>
      <c r="BQ13" s="386"/>
      <c r="BR13" s="386"/>
      <c r="BS13" s="386"/>
      <c r="BT13" s="386"/>
      <c r="BU13" s="387"/>
      <c r="BV13" s="385">
        <v>26365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5.5</v>
      </c>
      <c r="CU13" s="356"/>
      <c r="CV13" s="356"/>
      <c r="CW13" s="356"/>
      <c r="CX13" s="356"/>
      <c r="CY13" s="356"/>
      <c r="CZ13" s="356"/>
      <c r="DA13" s="357"/>
      <c r="DB13" s="355">
        <v>6</v>
      </c>
      <c r="DC13" s="356"/>
      <c r="DD13" s="356"/>
      <c r="DE13" s="356"/>
      <c r="DF13" s="356"/>
      <c r="DG13" s="356"/>
      <c r="DH13" s="356"/>
      <c r="DI13" s="357"/>
      <c r="DJ13" s="139"/>
      <c r="DK13" s="139"/>
      <c r="DL13" s="139"/>
      <c r="DM13" s="139"/>
      <c r="DN13" s="139"/>
      <c r="DO13" s="139"/>
    </row>
    <row r="14" spans="1:119" ht="18.75" customHeight="1" thickBot="1" x14ac:dyDescent="0.3">
      <c r="A14" s="140"/>
      <c r="B14" s="500"/>
      <c r="C14" s="501"/>
      <c r="D14" s="501"/>
      <c r="E14" s="501"/>
      <c r="F14" s="501"/>
      <c r="G14" s="501"/>
      <c r="H14" s="501"/>
      <c r="I14" s="501"/>
      <c r="J14" s="501"/>
      <c r="K14" s="502"/>
      <c r="L14" s="476" t="s">
        <v>128</v>
      </c>
      <c r="M14" s="515"/>
      <c r="N14" s="515"/>
      <c r="O14" s="515"/>
      <c r="P14" s="515"/>
      <c r="Q14" s="516"/>
      <c r="R14" s="486">
        <v>2930</v>
      </c>
      <c r="S14" s="487"/>
      <c r="T14" s="487"/>
      <c r="U14" s="487"/>
      <c r="V14" s="488"/>
      <c r="W14" s="489"/>
      <c r="X14" s="401"/>
      <c r="Y14" s="401"/>
      <c r="Z14" s="401"/>
      <c r="AA14" s="401"/>
      <c r="AB14" s="402"/>
      <c r="AC14" s="479">
        <v>13.9</v>
      </c>
      <c r="AD14" s="480"/>
      <c r="AE14" s="480"/>
      <c r="AF14" s="480"/>
      <c r="AG14" s="481"/>
      <c r="AH14" s="479">
        <v>12.3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25">
      <c r="A15" s="140"/>
      <c r="B15" s="500"/>
      <c r="C15" s="501"/>
      <c r="D15" s="501"/>
      <c r="E15" s="501"/>
      <c r="F15" s="501"/>
      <c r="G15" s="501"/>
      <c r="H15" s="501"/>
      <c r="I15" s="501"/>
      <c r="J15" s="501"/>
      <c r="K15" s="502"/>
      <c r="L15" s="150"/>
      <c r="M15" s="483" t="s">
        <v>123</v>
      </c>
      <c r="N15" s="484"/>
      <c r="O15" s="484"/>
      <c r="P15" s="484"/>
      <c r="Q15" s="485"/>
      <c r="R15" s="486">
        <v>2914</v>
      </c>
      <c r="S15" s="487"/>
      <c r="T15" s="487"/>
      <c r="U15" s="487"/>
      <c r="V15" s="488"/>
      <c r="W15" s="474" t="s">
        <v>130</v>
      </c>
      <c r="X15" s="398"/>
      <c r="Y15" s="398"/>
      <c r="Z15" s="398"/>
      <c r="AA15" s="398"/>
      <c r="AB15" s="399"/>
      <c r="AC15" s="361">
        <v>140</v>
      </c>
      <c r="AD15" s="362"/>
      <c r="AE15" s="362"/>
      <c r="AF15" s="362"/>
      <c r="AG15" s="363"/>
      <c r="AH15" s="361">
        <v>174</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232553</v>
      </c>
      <c r="BO15" s="381"/>
      <c r="BP15" s="381"/>
      <c r="BQ15" s="381"/>
      <c r="BR15" s="381"/>
      <c r="BS15" s="381"/>
      <c r="BT15" s="381"/>
      <c r="BU15" s="382"/>
      <c r="BV15" s="380">
        <v>231430</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13.5</v>
      </c>
      <c r="AD16" s="480"/>
      <c r="AE16" s="480"/>
      <c r="AF16" s="480"/>
      <c r="AG16" s="481"/>
      <c r="AH16" s="479">
        <v>15.6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1915185</v>
      </c>
      <c r="BO16" s="386"/>
      <c r="BP16" s="386"/>
      <c r="BQ16" s="386"/>
      <c r="BR16" s="386"/>
      <c r="BS16" s="386"/>
      <c r="BT16" s="386"/>
      <c r="BU16" s="387"/>
      <c r="BV16" s="385">
        <v>1924743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3">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752</v>
      </c>
      <c r="AD17" s="362"/>
      <c r="AE17" s="362"/>
      <c r="AF17" s="362"/>
      <c r="AG17" s="363"/>
      <c r="AH17" s="361">
        <v>806</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285671</v>
      </c>
      <c r="BO17" s="386"/>
      <c r="BP17" s="386"/>
      <c r="BQ17" s="386"/>
      <c r="BR17" s="386"/>
      <c r="BS17" s="386"/>
      <c r="BT17" s="386"/>
      <c r="BU17" s="387"/>
      <c r="BV17" s="385">
        <v>284589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3">
      <c r="A18" s="140"/>
      <c r="B18" s="447" t="s">
        <v>140</v>
      </c>
      <c r="C18" s="448"/>
      <c r="D18" s="448"/>
      <c r="E18" s="449"/>
      <c r="F18" s="449"/>
      <c r="G18" s="449"/>
      <c r="H18" s="449"/>
      <c r="I18" s="449"/>
      <c r="J18" s="449"/>
      <c r="K18" s="449"/>
      <c r="L18" s="450">
        <v>294.23</v>
      </c>
      <c r="M18" s="450"/>
      <c r="N18" s="450"/>
      <c r="O18" s="450"/>
      <c r="P18" s="450"/>
      <c r="Q18" s="450"/>
      <c r="R18" s="451"/>
      <c r="S18" s="451"/>
      <c r="T18" s="451"/>
      <c r="U18" s="451"/>
      <c r="V18" s="452"/>
      <c r="W18" s="466"/>
      <c r="X18" s="467"/>
      <c r="Y18" s="467"/>
      <c r="Z18" s="467"/>
      <c r="AA18" s="467"/>
      <c r="AB18" s="475"/>
      <c r="AC18" s="349">
        <v>72.599999999999994</v>
      </c>
      <c r="AD18" s="350"/>
      <c r="AE18" s="350"/>
      <c r="AF18" s="350"/>
      <c r="AG18" s="453"/>
      <c r="AH18" s="349">
        <v>72.2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1668725</v>
      </c>
      <c r="BO18" s="386"/>
      <c r="BP18" s="386"/>
      <c r="BQ18" s="386"/>
      <c r="BR18" s="386"/>
      <c r="BS18" s="386"/>
      <c r="BT18" s="386"/>
      <c r="BU18" s="387"/>
      <c r="BV18" s="385">
        <v>1706054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3">
      <c r="A19" s="140"/>
      <c r="B19" s="447" t="s">
        <v>142</v>
      </c>
      <c r="C19" s="448"/>
      <c r="D19" s="448"/>
      <c r="E19" s="449"/>
      <c r="F19" s="449"/>
      <c r="G19" s="449"/>
      <c r="H19" s="449"/>
      <c r="I19" s="449"/>
      <c r="J19" s="449"/>
      <c r="K19" s="449"/>
      <c r="L19" s="455">
        <v>10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2974923</v>
      </c>
      <c r="BO19" s="386"/>
      <c r="BP19" s="386"/>
      <c r="BQ19" s="386"/>
      <c r="BR19" s="386"/>
      <c r="BS19" s="386"/>
      <c r="BT19" s="386"/>
      <c r="BU19" s="387"/>
      <c r="BV19" s="385">
        <v>3356221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3">
      <c r="A20" s="140"/>
      <c r="B20" s="447" t="s">
        <v>144</v>
      </c>
      <c r="C20" s="448"/>
      <c r="D20" s="448"/>
      <c r="E20" s="449"/>
      <c r="F20" s="449"/>
      <c r="G20" s="449"/>
      <c r="H20" s="449"/>
      <c r="I20" s="449"/>
      <c r="J20" s="449"/>
      <c r="K20" s="449"/>
      <c r="L20" s="455">
        <v>1378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2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3">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2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3306233</v>
      </c>
      <c r="BO23" s="386"/>
      <c r="BP23" s="386"/>
      <c r="BQ23" s="386"/>
      <c r="BR23" s="386"/>
      <c r="BS23" s="386"/>
      <c r="BT23" s="386"/>
      <c r="BU23" s="387"/>
      <c r="BV23" s="385">
        <v>3398808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3">
      <c r="A24" s="140"/>
      <c r="B24" s="417"/>
      <c r="C24" s="418"/>
      <c r="D24" s="419"/>
      <c r="E24" s="358" t="s">
        <v>153</v>
      </c>
      <c r="F24" s="359"/>
      <c r="G24" s="359"/>
      <c r="H24" s="359"/>
      <c r="I24" s="359"/>
      <c r="J24" s="359"/>
      <c r="K24" s="360"/>
      <c r="L24" s="361">
        <v>1</v>
      </c>
      <c r="M24" s="362"/>
      <c r="N24" s="362"/>
      <c r="O24" s="362"/>
      <c r="P24" s="363"/>
      <c r="Q24" s="361">
        <v>5770</v>
      </c>
      <c r="R24" s="362"/>
      <c r="S24" s="362"/>
      <c r="T24" s="362"/>
      <c r="U24" s="362"/>
      <c r="V24" s="363"/>
      <c r="W24" s="427"/>
      <c r="X24" s="418"/>
      <c r="Y24" s="419"/>
      <c r="Z24" s="358" t="s">
        <v>154</v>
      </c>
      <c r="AA24" s="359"/>
      <c r="AB24" s="359"/>
      <c r="AC24" s="359"/>
      <c r="AD24" s="359"/>
      <c r="AE24" s="359"/>
      <c r="AF24" s="359"/>
      <c r="AG24" s="360"/>
      <c r="AH24" s="361">
        <v>53</v>
      </c>
      <c r="AI24" s="362"/>
      <c r="AJ24" s="362"/>
      <c r="AK24" s="362"/>
      <c r="AL24" s="363"/>
      <c r="AM24" s="361">
        <v>145591</v>
      </c>
      <c r="AN24" s="362"/>
      <c r="AO24" s="362"/>
      <c r="AP24" s="362"/>
      <c r="AQ24" s="362"/>
      <c r="AR24" s="363"/>
      <c r="AS24" s="361">
        <v>2747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3294184</v>
      </c>
      <c r="BO24" s="386"/>
      <c r="BP24" s="386"/>
      <c r="BQ24" s="386"/>
      <c r="BR24" s="386"/>
      <c r="BS24" s="386"/>
      <c r="BT24" s="386"/>
      <c r="BU24" s="387"/>
      <c r="BV24" s="385">
        <v>3376643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25">
      <c r="A25" s="140"/>
      <c r="B25" s="417"/>
      <c r="C25" s="418"/>
      <c r="D25" s="419"/>
      <c r="E25" s="358" t="s">
        <v>156</v>
      </c>
      <c r="F25" s="359"/>
      <c r="G25" s="359"/>
      <c r="H25" s="359"/>
      <c r="I25" s="359"/>
      <c r="J25" s="359"/>
      <c r="K25" s="360"/>
      <c r="L25" s="361">
        <v>1</v>
      </c>
      <c r="M25" s="362"/>
      <c r="N25" s="362"/>
      <c r="O25" s="362"/>
      <c r="P25" s="363"/>
      <c r="Q25" s="361">
        <v>5010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1518</v>
      </c>
      <c r="BO25" s="381"/>
      <c r="BP25" s="381"/>
      <c r="BQ25" s="381"/>
      <c r="BR25" s="381"/>
      <c r="BS25" s="381"/>
      <c r="BT25" s="381"/>
      <c r="BU25" s="382"/>
      <c r="BV25" s="380">
        <v>11145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25">
      <c r="A26" s="140"/>
      <c r="B26" s="417"/>
      <c r="C26" s="418"/>
      <c r="D26" s="419"/>
      <c r="E26" s="358" t="s">
        <v>159</v>
      </c>
      <c r="F26" s="359"/>
      <c r="G26" s="359"/>
      <c r="H26" s="359"/>
      <c r="I26" s="359"/>
      <c r="J26" s="359"/>
      <c r="K26" s="360"/>
      <c r="L26" s="361">
        <v>1</v>
      </c>
      <c r="M26" s="362"/>
      <c r="N26" s="362"/>
      <c r="O26" s="362"/>
      <c r="P26" s="363"/>
      <c r="Q26" s="361">
        <v>4660</v>
      </c>
      <c r="R26" s="362"/>
      <c r="S26" s="362"/>
      <c r="T26" s="362"/>
      <c r="U26" s="362"/>
      <c r="V26" s="363"/>
      <c r="W26" s="427"/>
      <c r="X26" s="418"/>
      <c r="Y26" s="419"/>
      <c r="Z26" s="358" t="s">
        <v>160</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3">
      <c r="A27" s="140"/>
      <c r="B27" s="417"/>
      <c r="C27" s="418"/>
      <c r="D27" s="419"/>
      <c r="E27" s="358" t="s">
        <v>162</v>
      </c>
      <c r="F27" s="359"/>
      <c r="G27" s="359"/>
      <c r="H27" s="359"/>
      <c r="I27" s="359"/>
      <c r="J27" s="359"/>
      <c r="K27" s="360"/>
      <c r="L27" s="361">
        <v>1</v>
      </c>
      <c r="M27" s="362"/>
      <c r="N27" s="362"/>
      <c r="O27" s="362"/>
      <c r="P27" s="363"/>
      <c r="Q27" s="361">
        <v>2550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51173</v>
      </c>
      <c r="BO27" s="389"/>
      <c r="BP27" s="389"/>
      <c r="BQ27" s="389"/>
      <c r="BR27" s="389"/>
      <c r="BS27" s="389"/>
      <c r="BT27" s="389"/>
      <c r="BU27" s="390"/>
      <c r="BV27" s="388">
        <v>51109</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25">
      <c r="A28" s="140"/>
      <c r="B28" s="417"/>
      <c r="C28" s="418"/>
      <c r="D28" s="419"/>
      <c r="E28" s="358" t="s">
        <v>165</v>
      </c>
      <c r="F28" s="359"/>
      <c r="G28" s="359"/>
      <c r="H28" s="359"/>
      <c r="I28" s="359"/>
      <c r="J28" s="359"/>
      <c r="K28" s="360"/>
      <c r="L28" s="361">
        <v>1</v>
      </c>
      <c r="M28" s="362"/>
      <c r="N28" s="362"/>
      <c r="O28" s="362"/>
      <c r="P28" s="363"/>
      <c r="Q28" s="361">
        <v>1950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1249283</v>
      </c>
      <c r="BO28" s="381"/>
      <c r="BP28" s="381"/>
      <c r="BQ28" s="381"/>
      <c r="BR28" s="381"/>
      <c r="BS28" s="381"/>
      <c r="BT28" s="381"/>
      <c r="BU28" s="382"/>
      <c r="BV28" s="380">
        <v>1247718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25">
      <c r="A29" s="140"/>
      <c r="B29" s="417"/>
      <c r="C29" s="418"/>
      <c r="D29" s="419"/>
      <c r="E29" s="358" t="s">
        <v>169</v>
      </c>
      <c r="F29" s="359"/>
      <c r="G29" s="359"/>
      <c r="H29" s="359"/>
      <c r="I29" s="359"/>
      <c r="J29" s="359"/>
      <c r="K29" s="360"/>
      <c r="L29" s="361">
        <v>8</v>
      </c>
      <c r="M29" s="362"/>
      <c r="N29" s="362"/>
      <c r="O29" s="362"/>
      <c r="P29" s="363"/>
      <c r="Q29" s="361">
        <v>1750</v>
      </c>
      <c r="R29" s="362"/>
      <c r="S29" s="362"/>
      <c r="T29" s="362"/>
      <c r="U29" s="362"/>
      <c r="V29" s="363"/>
      <c r="W29" s="428"/>
      <c r="X29" s="429"/>
      <c r="Y29" s="430"/>
      <c r="Z29" s="358" t="s">
        <v>170</v>
      </c>
      <c r="AA29" s="359"/>
      <c r="AB29" s="359"/>
      <c r="AC29" s="359"/>
      <c r="AD29" s="359"/>
      <c r="AE29" s="359"/>
      <c r="AF29" s="359"/>
      <c r="AG29" s="360"/>
      <c r="AH29" s="361">
        <v>53</v>
      </c>
      <c r="AI29" s="362"/>
      <c r="AJ29" s="362"/>
      <c r="AK29" s="362"/>
      <c r="AL29" s="363"/>
      <c r="AM29" s="361">
        <v>145591</v>
      </c>
      <c r="AN29" s="362"/>
      <c r="AO29" s="362"/>
      <c r="AP29" s="362"/>
      <c r="AQ29" s="362"/>
      <c r="AR29" s="363"/>
      <c r="AS29" s="361">
        <v>2747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316358</v>
      </c>
      <c r="BO29" s="386"/>
      <c r="BP29" s="386"/>
      <c r="BQ29" s="386"/>
      <c r="BR29" s="386"/>
      <c r="BS29" s="386"/>
      <c r="BT29" s="386"/>
      <c r="BU29" s="387"/>
      <c r="BV29" s="385">
        <v>315960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3">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100.3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1518997</v>
      </c>
      <c r="BO30" s="389"/>
      <c r="BP30" s="389"/>
      <c r="BQ30" s="389"/>
      <c r="BR30" s="389"/>
      <c r="BS30" s="389"/>
      <c r="BT30" s="389"/>
      <c r="BU30" s="390"/>
      <c r="BV30" s="388">
        <v>1327716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2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和歌山県市町村総合事務組合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25">
      <c r="A35" s="140"/>
      <c r="B35" s="166"/>
      <c r="C35" s="345">
        <f>IF(E35="","",C34+1)</f>
        <v>2</v>
      </c>
      <c r="D35" s="345"/>
      <c r="E35" s="344" t="str">
        <f>IF('各会計、関係団体の財政状況及び健全化判断比率'!B8="","",'各会計、関係団体の財政状況及び健全化判断比率'!B8)</f>
        <v>へき地診療所特別会計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国民健康保険七川診療所特別会計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串本町古座川町衛生施設事務組合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2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国民健康保険明神診療所特別会計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紀南学園事務組合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2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介護保険特別会計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東牟婁郡町村新宮市老人福祉施設事務組合（普通組合）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2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7</v>
      </c>
      <c r="V38" s="345"/>
      <c r="W38" s="344" t="str">
        <f>IF('各会計、関係団体の財政状況及び健全化判断比率'!B32="","",'各会計、関係団体の財政状況及び健全化判断比率'!B32)</f>
        <v>後期高齢者医療特別会計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東牟婁郡町村新宮市老人福祉施設事務組合（公営企業会計）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2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和歌山地方税回収機構</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2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和歌山県後期高齢者医療連合（普通会計）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2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和歌山県後期高齢者医療連合（特別会計）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2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紀南環境広域施設組合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2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3">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5">
      <c r="E49" s="175" t="s">
        <v>191</v>
      </c>
    </row>
    <row r="50" spans="5:5" x14ac:dyDescent="0.25">
      <c r="E50" s="141" t="s">
        <v>192</v>
      </c>
    </row>
    <row r="51" spans="5:5" x14ac:dyDescent="0.25">
      <c r="E51" s="141" t="s">
        <v>193</v>
      </c>
    </row>
    <row r="52" spans="5:5" x14ac:dyDescent="0.25">
      <c r="E52" s="141" t="s">
        <v>194</v>
      </c>
    </row>
    <row r="53" spans="5:5" x14ac:dyDescent="0.25"/>
    <row r="54" spans="5:5" x14ac:dyDescent="0.25"/>
    <row r="55" spans="5:5" x14ac:dyDescent="0.25"/>
    <row r="56" spans="5:5" x14ac:dyDescent="0.25"/>
    <row r="57" spans="5:5" hidden="1" x14ac:dyDescent="0.25"/>
    <row r="58" spans="5:5" hidden="1" x14ac:dyDescent="0.25"/>
    <row r="59" spans="5:5" hidden="1" x14ac:dyDescent="0.2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25">
      <c r="A34" s="22"/>
      <c r="B34" s="31"/>
      <c r="C34" s="1154" t="s">
        <v>525</v>
      </c>
      <c r="D34" s="1154"/>
      <c r="E34" s="1155"/>
      <c r="F34" s="32">
        <v>33.659999999999997</v>
      </c>
      <c r="G34" s="33">
        <v>18.63</v>
      </c>
      <c r="H34" s="33">
        <v>26.98</v>
      </c>
      <c r="I34" s="33">
        <v>27.41</v>
      </c>
      <c r="J34" s="34">
        <v>24.88</v>
      </c>
      <c r="K34" s="22"/>
      <c r="L34" s="22"/>
      <c r="M34" s="22"/>
      <c r="N34" s="22"/>
      <c r="O34" s="22"/>
      <c r="P34" s="22"/>
    </row>
    <row r="35" spans="1:16" ht="39" customHeight="1" x14ac:dyDescent="0.25">
      <c r="A35" s="22"/>
      <c r="B35" s="35"/>
      <c r="C35" s="1148" t="s">
        <v>526</v>
      </c>
      <c r="D35" s="1149"/>
      <c r="E35" s="1150"/>
      <c r="F35" s="36">
        <v>0.44</v>
      </c>
      <c r="G35" s="37">
        <v>0.49</v>
      </c>
      <c r="H35" s="37">
        <v>0.61</v>
      </c>
      <c r="I35" s="37">
        <v>0.95</v>
      </c>
      <c r="J35" s="38">
        <v>1.51</v>
      </c>
      <c r="K35" s="22"/>
      <c r="L35" s="22"/>
      <c r="M35" s="22"/>
      <c r="N35" s="22"/>
      <c r="O35" s="22"/>
      <c r="P35" s="22"/>
    </row>
    <row r="36" spans="1:16" ht="39" customHeight="1" x14ac:dyDescent="0.25">
      <c r="A36" s="22"/>
      <c r="B36" s="35"/>
      <c r="C36" s="1148" t="s">
        <v>527</v>
      </c>
      <c r="D36" s="1149"/>
      <c r="E36" s="1150"/>
      <c r="F36" s="36">
        <v>0.19</v>
      </c>
      <c r="G36" s="37">
        <v>0.04</v>
      </c>
      <c r="H36" s="37">
        <v>0.44</v>
      </c>
      <c r="I36" s="37">
        <v>0.33</v>
      </c>
      <c r="J36" s="38">
        <v>0.45</v>
      </c>
      <c r="K36" s="22"/>
      <c r="L36" s="22"/>
      <c r="M36" s="22"/>
      <c r="N36" s="22"/>
      <c r="O36" s="22"/>
      <c r="P36" s="22"/>
    </row>
    <row r="37" spans="1:16" ht="39" customHeight="1" x14ac:dyDescent="0.25">
      <c r="A37" s="22"/>
      <c r="B37" s="35"/>
      <c r="C37" s="1148" t="s">
        <v>528</v>
      </c>
      <c r="D37" s="1149"/>
      <c r="E37" s="1150"/>
      <c r="F37" s="36">
        <v>0.19</v>
      </c>
      <c r="G37" s="37">
        <v>0.76</v>
      </c>
      <c r="H37" s="37">
        <v>0.56999999999999995</v>
      </c>
      <c r="I37" s="37">
        <v>0.2</v>
      </c>
      <c r="J37" s="38">
        <v>0.19</v>
      </c>
      <c r="K37" s="22"/>
      <c r="L37" s="22"/>
      <c r="M37" s="22"/>
      <c r="N37" s="22"/>
      <c r="O37" s="22"/>
      <c r="P37" s="22"/>
    </row>
    <row r="38" spans="1:16" ht="39" customHeight="1" x14ac:dyDescent="0.25">
      <c r="A38" s="22"/>
      <c r="B38" s="35"/>
      <c r="C38" s="1148" t="s">
        <v>529</v>
      </c>
      <c r="D38" s="1149"/>
      <c r="E38" s="1150"/>
      <c r="F38" s="36">
        <v>0.02</v>
      </c>
      <c r="G38" s="37">
        <v>0.02</v>
      </c>
      <c r="H38" s="37">
        <v>0.02</v>
      </c>
      <c r="I38" s="37">
        <v>0.01</v>
      </c>
      <c r="J38" s="38">
        <v>0.02</v>
      </c>
      <c r="K38" s="22"/>
      <c r="L38" s="22"/>
      <c r="M38" s="22"/>
      <c r="N38" s="22"/>
      <c r="O38" s="22"/>
      <c r="P38" s="22"/>
    </row>
    <row r="39" spans="1:16" ht="39" customHeight="1" x14ac:dyDescent="0.25">
      <c r="A39" s="22"/>
      <c r="B39" s="35"/>
      <c r="C39" s="1148" t="s">
        <v>530</v>
      </c>
      <c r="D39" s="1149"/>
      <c r="E39" s="1150"/>
      <c r="F39" s="36">
        <v>0.34</v>
      </c>
      <c r="G39" s="37">
        <v>0.27</v>
      </c>
      <c r="H39" s="37">
        <v>0.16</v>
      </c>
      <c r="I39" s="37">
        <v>0</v>
      </c>
      <c r="J39" s="38">
        <v>0.01</v>
      </c>
      <c r="K39" s="22"/>
      <c r="L39" s="22"/>
      <c r="M39" s="22"/>
      <c r="N39" s="22"/>
      <c r="O39" s="22"/>
      <c r="P39" s="22"/>
    </row>
    <row r="40" spans="1:16" ht="39" customHeight="1" x14ac:dyDescent="0.25">
      <c r="A40" s="22"/>
      <c r="B40" s="35"/>
      <c r="C40" s="1148" t="s">
        <v>531</v>
      </c>
      <c r="D40" s="1149"/>
      <c r="E40" s="1150"/>
      <c r="F40" s="36">
        <v>0</v>
      </c>
      <c r="G40" s="37">
        <v>0.02</v>
      </c>
      <c r="H40" s="37">
        <v>0.1</v>
      </c>
      <c r="I40" s="37">
        <v>7.0000000000000007E-2</v>
      </c>
      <c r="J40" s="38">
        <v>0.01</v>
      </c>
      <c r="K40" s="22"/>
      <c r="L40" s="22"/>
      <c r="M40" s="22"/>
      <c r="N40" s="22"/>
      <c r="O40" s="22"/>
      <c r="P40" s="22"/>
    </row>
    <row r="41" spans="1:16" ht="39" customHeight="1" x14ac:dyDescent="0.25">
      <c r="A41" s="22"/>
      <c r="B41" s="35"/>
      <c r="C41" s="1148" t="s">
        <v>532</v>
      </c>
      <c r="D41" s="1149"/>
      <c r="E41" s="1150"/>
      <c r="F41" s="36">
        <v>0.05</v>
      </c>
      <c r="G41" s="37">
        <v>0.12</v>
      </c>
      <c r="H41" s="37">
        <v>0.03</v>
      </c>
      <c r="I41" s="37">
        <v>0</v>
      </c>
      <c r="J41" s="38">
        <v>0</v>
      </c>
      <c r="K41" s="22"/>
      <c r="L41" s="22"/>
      <c r="M41" s="22"/>
      <c r="N41" s="22"/>
      <c r="O41" s="22"/>
      <c r="P41" s="22"/>
    </row>
    <row r="42" spans="1:16" ht="39" customHeight="1" x14ac:dyDescent="0.25">
      <c r="A42" s="22"/>
      <c r="B42" s="39"/>
      <c r="C42" s="1148" t="s">
        <v>533</v>
      </c>
      <c r="D42" s="1149"/>
      <c r="E42" s="1150"/>
      <c r="F42" s="36" t="s">
        <v>477</v>
      </c>
      <c r="G42" s="37" t="s">
        <v>477</v>
      </c>
      <c r="H42" s="37" t="s">
        <v>477</v>
      </c>
      <c r="I42" s="37" t="s">
        <v>477</v>
      </c>
      <c r="J42" s="38" t="s">
        <v>477</v>
      </c>
      <c r="K42" s="22"/>
      <c r="L42" s="22"/>
      <c r="M42" s="22"/>
      <c r="N42" s="22"/>
      <c r="O42" s="22"/>
      <c r="P42" s="22"/>
    </row>
    <row r="43" spans="1:16" ht="39" customHeight="1" thickBot="1" x14ac:dyDescent="0.3">
      <c r="A43" s="22"/>
      <c r="B43" s="40"/>
      <c r="C43" s="1151" t="s">
        <v>534</v>
      </c>
      <c r="D43" s="1152"/>
      <c r="E43" s="1153"/>
      <c r="F43" s="41" t="s">
        <v>477</v>
      </c>
      <c r="G43" s="42" t="s">
        <v>477</v>
      </c>
      <c r="H43" s="42" t="s">
        <v>477</v>
      </c>
      <c r="I43" s="42" t="s">
        <v>477</v>
      </c>
      <c r="J43" s="43" t="s">
        <v>477</v>
      </c>
      <c r="K43" s="22"/>
      <c r="L43" s="22"/>
      <c r="M43" s="22"/>
      <c r="N43" s="22"/>
      <c r="O43" s="22"/>
      <c r="P43" s="22"/>
    </row>
    <row r="44" spans="1:16" ht="39" customHeight="1" x14ac:dyDescent="0.3">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5">
      <c r="A45" s="48"/>
      <c r="B45" s="1164" t="s">
        <v>11</v>
      </c>
      <c r="C45" s="1165"/>
      <c r="D45" s="58"/>
      <c r="E45" s="1170" t="s">
        <v>12</v>
      </c>
      <c r="F45" s="1170"/>
      <c r="G45" s="1170"/>
      <c r="H45" s="1170"/>
      <c r="I45" s="1170"/>
      <c r="J45" s="1171"/>
      <c r="K45" s="59">
        <v>404</v>
      </c>
      <c r="L45" s="60">
        <v>384</v>
      </c>
      <c r="M45" s="60">
        <v>378</v>
      </c>
      <c r="N45" s="60">
        <v>360</v>
      </c>
      <c r="O45" s="61">
        <v>368</v>
      </c>
      <c r="P45" s="48"/>
      <c r="Q45" s="48"/>
      <c r="R45" s="48"/>
      <c r="S45" s="48"/>
      <c r="T45" s="48"/>
      <c r="U45" s="48"/>
    </row>
    <row r="46" spans="1:21" ht="30.75" customHeight="1" x14ac:dyDescent="0.2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2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25">
      <c r="A48" s="48"/>
      <c r="B48" s="1166"/>
      <c r="C48" s="1167"/>
      <c r="D48" s="62"/>
      <c r="E48" s="1158" t="s">
        <v>15</v>
      </c>
      <c r="F48" s="1158"/>
      <c r="G48" s="1158"/>
      <c r="H48" s="1158"/>
      <c r="I48" s="1158"/>
      <c r="J48" s="1159"/>
      <c r="K48" s="63">
        <v>6</v>
      </c>
      <c r="L48" s="64">
        <v>3</v>
      </c>
      <c r="M48" s="64">
        <v>2</v>
      </c>
      <c r="N48" s="64">
        <v>2</v>
      </c>
      <c r="O48" s="65">
        <v>3</v>
      </c>
      <c r="P48" s="48"/>
      <c r="Q48" s="48"/>
      <c r="R48" s="48"/>
      <c r="S48" s="48"/>
      <c r="T48" s="48"/>
      <c r="U48" s="48"/>
    </row>
    <row r="49" spans="1:21" ht="30.75" customHeight="1" x14ac:dyDescent="0.25">
      <c r="A49" s="48"/>
      <c r="B49" s="1166"/>
      <c r="C49" s="1167"/>
      <c r="D49" s="62"/>
      <c r="E49" s="1158" t="s">
        <v>16</v>
      </c>
      <c r="F49" s="1158"/>
      <c r="G49" s="1158"/>
      <c r="H49" s="1158"/>
      <c r="I49" s="1158"/>
      <c r="J49" s="1159"/>
      <c r="K49" s="63">
        <v>12</v>
      </c>
      <c r="L49" s="64">
        <v>13</v>
      </c>
      <c r="M49" s="64">
        <v>12</v>
      </c>
      <c r="N49" s="64">
        <v>14</v>
      </c>
      <c r="O49" s="65">
        <v>14</v>
      </c>
      <c r="P49" s="48"/>
      <c r="Q49" s="48"/>
      <c r="R49" s="48"/>
      <c r="S49" s="48"/>
      <c r="T49" s="48"/>
      <c r="U49" s="48"/>
    </row>
    <row r="50" spans="1:21" ht="30.75" customHeight="1" x14ac:dyDescent="0.25">
      <c r="A50" s="48"/>
      <c r="B50" s="1166"/>
      <c r="C50" s="1167"/>
      <c r="D50" s="62"/>
      <c r="E50" s="1158" t="s">
        <v>17</v>
      </c>
      <c r="F50" s="1158"/>
      <c r="G50" s="1158"/>
      <c r="H50" s="1158"/>
      <c r="I50" s="1158"/>
      <c r="J50" s="1159"/>
      <c r="K50" s="63" t="s">
        <v>477</v>
      </c>
      <c r="L50" s="64" t="s">
        <v>477</v>
      </c>
      <c r="M50" s="64" t="s">
        <v>477</v>
      </c>
      <c r="N50" s="64" t="s">
        <v>477</v>
      </c>
      <c r="O50" s="65" t="s">
        <v>477</v>
      </c>
      <c r="P50" s="48"/>
      <c r="Q50" s="48"/>
      <c r="R50" s="48"/>
      <c r="S50" s="48"/>
      <c r="T50" s="48"/>
      <c r="U50" s="48"/>
    </row>
    <row r="51" spans="1:21" ht="30.75" customHeight="1" x14ac:dyDescent="0.25">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x14ac:dyDescent="0.25">
      <c r="A52" s="48"/>
      <c r="B52" s="1156" t="s">
        <v>19</v>
      </c>
      <c r="C52" s="1157"/>
      <c r="D52" s="66"/>
      <c r="E52" s="1158" t="s">
        <v>20</v>
      </c>
      <c r="F52" s="1158"/>
      <c r="G52" s="1158"/>
      <c r="H52" s="1158"/>
      <c r="I52" s="1158"/>
      <c r="J52" s="1159"/>
      <c r="K52" s="63">
        <v>291</v>
      </c>
      <c r="L52" s="64">
        <v>283</v>
      </c>
      <c r="M52" s="64">
        <v>290</v>
      </c>
      <c r="N52" s="64">
        <v>274</v>
      </c>
      <c r="O52" s="65">
        <v>295</v>
      </c>
      <c r="P52" s="48"/>
      <c r="Q52" s="48"/>
      <c r="R52" s="48"/>
      <c r="S52" s="48"/>
      <c r="T52" s="48"/>
      <c r="U52" s="48"/>
    </row>
    <row r="53" spans="1:21" ht="30.75" customHeight="1" thickBot="1" x14ac:dyDescent="0.3">
      <c r="A53" s="48"/>
      <c r="B53" s="1160" t="s">
        <v>21</v>
      </c>
      <c r="C53" s="1161"/>
      <c r="D53" s="67"/>
      <c r="E53" s="1162" t="s">
        <v>22</v>
      </c>
      <c r="F53" s="1162"/>
      <c r="G53" s="1162"/>
      <c r="H53" s="1162"/>
      <c r="I53" s="1162"/>
      <c r="J53" s="1163"/>
      <c r="K53" s="68">
        <v>131</v>
      </c>
      <c r="L53" s="69">
        <v>117</v>
      </c>
      <c r="M53" s="69">
        <v>102</v>
      </c>
      <c r="N53" s="69">
        <v>102</v>
      </c>
      <c r="O53" s="70">
        <v>90</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3">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5"/>
  <cols>
    <col min="1" max="1" width="6.59765625" style="72" customWidth="1"/>
    <col min="2" max="3" width="12.59765625" style="72" customWidth="1"/>
    <col min="4" max="4" width="11.59765625" style="72" customWidth="1"/>
    <col min="5" max="8" width="10.3984375" style="72" customWidth="1"/>
    <col min="9" max="13" width="16.3984375" style="72" customWidth="1"/>
    <col min="14" max="19" width="12.59765625" style="72" customWidth="1"/>
    <col min="20" max="16384" width="0" style="72"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73" t="s">
        <v>9</v>
      </c>
    </row>
    <row r="40" spans="2:13" ht="27.75" customHeight="1" thickBot="1" x14ac:dyDescent="0.35">
      <c r="B40" s="74" t="s">
        <v>10</v>
      </c>
      <c r="C40" s="75"/>
      <c r="D40" s="75"/>
      <c r="E40" s="76"/>
      <c r="F40" s="76"/>
      <c r="G40" s="76"/>
      <c r="H40" s="77" t="s">
        <v>2</v>
      </c>
      <c r="I40" s="78" t="s">
        <v>517</v>
      </c>
      <c r="J40" s="79" t="s">
        <v>518</v>
      </c>
      <c r="K40" s="79" t="s">
        <v>519</v>
      </c>
      <c r="L40" s="79" t="s">
        <v>520</v>
      </c>
      <c r="M40" s="80" t="s">
        <v>521</v>
      </c>
    </row>
    <row r="41" spans="2:13" ht="27.75" customHeight="1" x14ac:dyDescent="0.25">
      <c r="B41" s="1184" t="s">
        <v>24</v>
      </c>
      <c r="C41" s="1185"/>
      <c r="D41" s="81"/>
      <c r="E41" s="1186" t="s">
        <v>25</v>
      </c>
      <c r="F41" s="1186"/>
      <c r="G41" s="1186"/>
      <c r="H41" s="1187"/>
      <c r="I41" s="82">
        <v>3217</v>
      </c>
      <c r="J41" s="83">
        <v>3307</v>
      </c>
      <c r="K41" s="83">
        <v>3493</v>
      </c>
      <c r="L41" s="83">
        <v>3397</v>
      </c>
      <c r="M41" s="84">
        <v>3306</v>
      </c>
    </row>
    <row r="42" spans="2:13" ht="27.75" customHeight="1" x14ac:dyDescent="0.25">
      <c r="B42" s="1174"/>
      <c r="C42" s="1175"/>
      <c r="D42" s="85"/>
      <c r="E42" s="1178" t="s">
        <v>26</v>
      </c>
      <c r="F42" s="1178"/>
      <c r="G42" s="1178"/>
      <c r="H42" s="1179"/>
      <c r="I42" s="86" t="s">
        <v>477</v>
      </c>
      <c r="J42" s="87" t="s">
        <v>477</v>
      </c>
      <c r="K42" s="87" t="s">
        <v>477</v>
      </c>
      <c r="L42" s="87" t="s">
        <v>477</v>
      </c>
      <c r="M42" s="88" t="s">
        <v>477</v>
      </c>
    </row>
    <row r="43" spans="2:13" ht="27.75" customHeight="1" x14ac:dyDescent="0.25">
      <c r="B43" s="1174"/>
      <c r="C43" s="1175"/>
      <c r="D43" s="85"/>
      <c r="E43" s="1178" t="s">
        <v>27</v>
      </c>
      <c r="F43" s="1178"/>
      <c r="G43" s="1178"/>
      <c r="H43" s="1179"/>
      <c r="I43" s="86">
        <v>28</v>
      </c>
      <c r="J43" s="87">
        <v>29</v>
      </c>
      <c r="K43" s="87">
        <v>186</v>
      </c>
      <c r="L43" s="87">
        <v>181</v>
      </c>
      <c r="M43" s="88">
        <v>171</v>
      </c>
    </row>
    <row r="44" spans="2:13" ht="27.75" customHeight="1" x14ac:dyDescent="0.25">
      <c r="B44" s="1174"/>
      <c r="C44" s="1175"/>
      <c r="D44" s="85"/>
      <c r="E44" s="1178" t="s">
        <v>28</v>
      </c>
      <c r="F44" s="1178"/>
      <c r="G44" s="1178"/>
      <c r="H44" s="1179"/>
      <c r="I44" s="86">
        <v>131</v>
      </c>
      <c r="J44" s="87">
        <v>289</v>
      </c>
      <c r="K44" s="87">
        <v>271</v>
      </c>
      <c r="L44" s="87">
        <v>256</v>
      </c>
      <c r="M44" s="88">
        <v>238</v>
      </c>
    </row>
    <row r="45" spans="2:13" ht="27.75" customHeight="1" x14ac:dyDescent="0.25">
      <c r="B45" s="1174"/>
      <c r="C45" s="1175"/>
      <c r="D45" s="85"/>
      <c r="E45" s="1178" t="s">
        <v>29</v>
      </c>
      <c r="F45" s="1178"/>
      <c r="G45" s="1178"/>
      <c r="H45" s="1179"/>
      <c r="I45" s="86">
        <v>801</v>
      </c>
      <c r="J45" s="87">
        <v>779</v>
      </c>
      <c r="K45" s="87">
        <v>792</v>
      </c>
      <c r="L45" s="87">
        <v>752</v>
      </c>
      <c r="M45" s="88">
        <v>693</v>
      </c>
    </row>
    <row r="46" spans="2:13" ht="27.75" customHeight="1" x14ac:dyDescent="0.25">
      <c r="B46" s="1174"/>
      <c r="C46" s="1175"/>
      <c r="D46" s="89"/>
      <c r="E46" s="1178" t="s">
        <v>30</v>
      </c>
      <c r="F46" s="1178"/>
      <c r="G46" s="1178"/>
      <c r="H46" s="1179"/>
      <c r="I46" s="86" t="s">
        <v>477</v>
      </c>
      <c r="J46" s="87" t="s">
        <v>477</v>
      </c>
      <c r="K46" s="87" t="s">
        <v>477</v>
      </c>
      <c r="L46" s="87" t="s">
        <v>477</v>
      </c>
      <c r="M46" s="88" t="s">
        <v>477</v>
      </c>
    </row>
    <row r="47" spans="2:13" ht="27.75" customHeight="1" x14ac:dyDescent="0.25">
      <c r="B47" s="1174"/>
      <c r="C47" s="1175"/>
      <c r="D47" s="90"/>
      <c r="E47" s="1188" t="s">
        <v>31</v>
      </c>
      <c r="F47" s="1189"/>
      <c r="G47" s="1189"/>
      <c r="H47" s="1190"/>
      <c r="I47" s="86" t="s">
        <v>477</v>
      </c>
      <c r="J47" s="87" t="s">
        <v>477</v>
      </c>
      <c r="K47" s="87" t="s">
        <v>477</v>
      </c>
      <c r="L47" s="87" t="s">
        <v>477</v>
      </c>
      <c r="M47" s="88" t="s">
        <v>477</v>
      </c>
    </row>
    <row r="48" spans="2:13" ht="27.75" customHeight="1" x14ac:dyDescent="0.25">
      <c r="B48" s="1174"/>
      <c r="C48" s="1175"/>
      <c r="D48" s="85"/>
      <c r="E48" s="1178" t="s">
        <v>32</v>
      </c>
      <c r="F48" s="1178"/>
      <c r="G48" s="1178"/>
      <c r="H48" s="1179"/>
      <c r="I48" s="86" t="s">
        <v>477</v>
      </c>
      <c r="J48" s="87" t="s">
        <v>477</v>
      </c>
      <c r="K48" s="87" t="s">
        <v>477</v>
      </c>
      <c r="L48" s="87" t="s">
        <v>477</v>
      </c>
      <c r="M48" s="88" t="s">
        <v>477</v>
      </c>
    </row>
    <row r="49" spans="2:13" ht="27.75" customHeight="1" x14ac:dyDescent="0.25">
      <c r="B49" s="1176"/>
      <c r="C49" s="1177"/>
      <c r="D49" s="85"/>
      <c r="E49" s="1178" t="s">
        <v>33</v>
      </c>
      <c r="F49" s="1178"/>
      <c r="G49" s="1178"/>
      <c r="H49" s="1179"/>
      <c r="I49" s="86" t="s">
        <v>477</v>
      </c>
      <c r="J49" s="87" t="s">
        <v>477</v>
      </c>
      <c r="K49" s="87" t="s">
        <v>477</v>
      </c>
      <c r="L49" s="87" t="s">
        <v>477</v>
      </c>
      <c r="M49" s="88" t="s">
        <v>477</v>
      </c>
    </row>
    <row r="50" spans="2:13" ht="27.75" customHeight="1" x14ac:dyDescent="0.25">
      <c r="B50" s="1172" t="s">
        <v>34</v>
      </c>
      <c r="C50" s="1173"/>
      <c r="D50" s="91"/>
      <c r="E50" s="1178" t="s">
        <v>35</v>
      </c>
      <c r="F50" s="1178"/>
      <c r="G50" s="1178"/>
      <c r="H50" s="1179"/>
      <c r="I50" s="86">
        <v>2729</v>
      </c>
      <c r="J50" s="87">
        <v>3413</v>
      </c>
      <c r="K50" s="87">
        <v>2745</v>
      </c>
      <c r="L50" s="87">
        <v>3010</v>
      </c>
      <c r="M50" s="88">
        <v>3201</v>
      </c>
    </row>
    <row r="51" spans="2:13" ht="27.75" customHeight="1" x14ac:dyDescent="0.25">
      <c r="B51" s="1174"/>
      <c r="C51" s="1175"/>
      <c r="D51" s="85"/>
      <c r="E51" s="1178" t="s">
        <v>36</v>
      </c>
      <c r="F51" s="1178"/>
      <c r="G51" s="1178"/>
      <c r="H51" s="1179"/>
      <c r="I51" s="86">
        <v>4</v>
      </c>
      <c r="J51" s="87">
        <v>4</v>
      </c>
      <c r="K51" s="87" t="s">
        <v>477</v>
      </c>
      <c r="L51" s="87" t="s">
        <v>477</v>
      </c>
      <c r="M51" s="88" t="s">
        <v>477</v>
      </c>
    </row>
    <row r="52" spans="2:13" ht="27.75" customHeight="1" x14ac:dyDescent="0.25">
      <c r="B52" s="1176"/>
      <c r="C52" s="1177"/>
      <c r="D52" s="85"/>
      <c r="E52" s="1178" t="s">
        <v>37</v>
      </c>
      <c r="F52" s="1178"/>
      <c r="G52" s="1178"/>
      <c r="H52" s="1179"/>
      <c r="I52" s="86">
        <v>2581</v>
      </c>
      <c r="J52" s="87">
        <v>2706</v>
      </c>
      <c r="K52" s="87">
        <v>2754</v>
      </c>
      <c r="L52" s="87">
        <v>2766</v>
      </c>
      <c r="M52" s="88">
        <v>2470</v>
      </c>
    </row>
    <row r="53" spans="2:13" ht="27.75" customHeight="1" thickBot="1" x14ac:dyDescent="0.3">
      <c r="B53" s="1180" t="s">
        <v>21</v>
      </c>
      <c r="C53" s="1181"/>
      <c r="D53" s="92"/>
      <c r="E53" s="1182" t="s">
        <v>38</v>
      </c>
      <c r="F53" s="1182"/>
      <c r="G53" s="1182"/>
      <c r="H53" s="1183"/>
      <c r="I53" s="93">
        <v>-1137</v>
      </c>
      <c r="J53" s="94">
        <v>-1718</v>
      </c>
      <c r="K53" s="94">
        <v>-757</v>
      </c>
      <c r="L53" s="94">
        <v>-1190</v>
      </c>
      <c r="M53" s="95">
        <v>-1263</v>
      </c>
    </row>
    <row r="54" spans="2:13" ht="27.75" customHeight="1" x14ac:dyDescent="0.3">
      <c r="B54" s="96" t="s">
        <v>39</v>
      </c>
      <c r="C54" s="97"/>
      <c r="D54" s="97"/>
      <c r="E54" s="98"/>
      <c r="F54" s="98"/>
      <c r="G54" s="98"/>
      <c r="H54" s="98"/>
      <c r="I54" s="99"/>
      <c r="J54" s="99"/>
      <c r="K54" s="99"/>
      <c r="L54" s="99"/>
      <c r="M54" s="99"/>
    </row>
    <row r="55" spans="2:13" ht="12.75" customHeight="1" x14ac:dyDescent="0.25"/>
    <row r="56" spans="2:13" ht="12.75" hidden="1" customHeight="1" x14ac:dyDescent="0.25"/>
    <row r="57" spans="2:13" ht="12.75" hidden="1" customHeight="1" x14ac:dyDescent="0.25"/>
    <row r="58" spans="2:13" ht="12.75" hidden="1" customHeight="1" x14ac:dyDescent="0.25"/>
    <row r="59" spans="2:13" ht="12.75" hidden="1" x14ac:dyDescent="0.25"/>
    <row r="60" spans="2:13" ht="12.75" hidden="1" x14ac:dyDescent="0.25"/>
    <row r="61" spans="2:13" ht="12.75" hidden="1" x14ac:dyDescent="0.25"/>
    <row r="62" spans="2:13" ht="12.75" hidden="1" x14ac:dyDescent="0.25"/>
    <row r="63" spans="2:13" ht="12.75" hidden="1" x14ac:dyDescent="0.25"/>
    <row r="64" spans="2:13" ht="12.75" hidden="1" x14ac:dyDescent="0.25"/>
    <row r="65" ht="12.75" hidden="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328125" defaultRowHeight="12.75" x14ac:dyDescent="0.25"/>
  <cols>
    <col min="1" max="1" width="45.86328125" style="106" customWidth="1"/>
    <col min="2" max="8" width="13.3984375" style="106" customWidth="1"/>
    <col min="9" max="16384" width="11.1328125" style="106"/>
  </cols>
  <sheetData>
    <row r="1" spans="1:8" x14ac:dyDescent="0.25">
      <c r="A1" s="100"/>
      <c r="B1" s="101"/>
      <c r="C1" s="102"/>
      <c r="D1" s="103"/>
      <c r="E1" s="104"/>
      <c r="F1" s="104"/>
      <c r="G1" s="104"/>
      <c r="H1" s="105"/>
    </row>
    <row r="2" spans="1:8" x14ac:dyDescent="0.25">
      <c r="A2" s="107"/>
      <c r="B2" s="108"/>
      <c r="C2" s="109"/>
      <c r="D2" s="110" t="s">
        <v>40</v>
      </c>
      <c r="E2" s="111"/>
      <c r="F2" s="112" t="s">
        <v>516</v>
      </c>
      <c r="G2" s="113"/>
      <c r="H2" s="114"/>
    </row>
    <row r="3" spans="1:8" x14ac:dyDescent="0.25">
      <c r="A3" s="110" t="s">
        <v>509</v>
      </c>
      <c r="B3" s="115"/>
      <c r="C3" s="116"/>
      <c r="D3" s="117">
        <v>109140</v>
      </c>
      <c r="E3" s="118"/>
      <c r="F3" s="119">
        <v>185018</v>
      </c>
      <c r="G3" s="120"/>
      <c r="H3" s="121"/>
    </row>
    <row r="4" spans="1:8" x14ac:dyDescent="0.25">
      <c r="A4" s="122"/>
      <c r="B4" s="123"/>
      <c r="C4" s="124"/>
      <c r="D4" s="125">
        <v>81822</v>
      </c>
      <c r="E4" s="126"/>
      <c r="F4" s="127">
        <v>95064</v>
      </c>
      <c r="G4" s="128"/>
      <c r="H4" s="129"/>
    </row>
    <row r="5" spans="1:8" x14ac:dyDescent="0.25">
      <c r="A5" s="110" t="s">
        <v>511</v>
      </c>
      <c r="B5" s="115"/>
      <c r="C5" s="116"/>
      <c r="D5" s="117">
        <v>275157</v>
      </c>
      <c r="E5" s="118"/>
      <c r="F5" s="119">
        <v>238802</v>
      </c>
      <c r="G5" s="120"/>
      <c r="H5" s="121"/>
    </row>
    <row r="6" spans="1:8" x14ac:dyDescent="0.25">
      <c r="A6" s="122"/>
      <c r="B6" s="123"/>
      <c r="C6" s="124"/>
      <c r="D6" s="125">
        <v>143147</v>
      </c>
      <c r="E6" s="126"/>
      <c r="F6" s="127">
        <v>128562</v>
      </c>
      <c r="G6" s="128"/>
      <c r="H6" s="129"/>
    </row>
    <row r="7" spans="1:8" x14ac:dyDescent="0.25">
      <c r="A7" s="110" t="s">
        <v>512</v>
      </c>
      <c r="B7" s="115"/>
      <c r="C7" s="116"/>
      <c r="D7" s="117">
        <v>563429</v>
      </c>
      <c r="E7" s="118"/>
      <c r="F7" s="119">
        <v>288550</v>
      </c>
      <c r="G7" s="120"/>
      <c r="H7" s="121"/>
    </row>
    <row r="8" spans="1:8" x14ac:dyDescent="0.25">
      <c r="A8" s="122"/>
      <c r="B8" s="123"/>
      <c r="C8" s="124"/>
      <c r="D8" s="125">
        <v>152512</v>
      </c>
      <c r="E8" s="126"/>
      <c r="F8" s="127">
        <v>141525</v>
      </c>
      <c r="G8" s="128"/>
      <c r="H8" s="129"/>
    </row>
    <row r="9" spans="1:8" x14ac:dyDescent="0.25">
      <c r="A9" s="110" t="s">
        <v>513</v>
      </c>
      <c r="B9" s="115"/>
      <c r="C9" s="116"/>
      <c r="D9" s="117">
        <v>212875</v>
      </c>
      <c r="E9" s="118"/>
      <c r="F9" s="119">
        <v>287914</v>
      </c>
      <c r="G9" s="120"/>
      <c r="H9" s="121"/>
    </row>
    <row r="10" spans="1:8" x14ac:dyDescent="0.25">
      <c r="A10" s="122"/>
      <c r="B10" s="123"/>
      <c r="C10" s="124"/>
      <c r="D10" s="125">
        <v>198271</v>
      </c>
      <c r="E10" s="126"/>
      <c r="F10" s="127">
        <v>146531</v>
      </c>
      <c r="G10" s="128"/>
      <c r="H10" s="129"/>
    </row>
    <row r="11" spans="1:8" x14ac:dyDescent="0.25">
      <c r="A11" s="110" t="s">
        <v>514</v>
      </c>
      <c r="B11" s="115"/>
      <c r="C11" s="116"/>
      <c r="D11" s="117">
        <v>167467</v>
      </c>
      <c r="E11" s="118"/>
      <c r="F11" s="119">
        <v>310300</v>
      </c>
      <c r="G11" s="120"/>
      <c r="H11" s="121"/>
    </row>
    <row r="12" spans="1:8" x14ac:dyDescent="0.25">
      <c r="A12" s="122"/>
      <c r="B12" s="123"/>
      <c r="C12" s="130"/>
      <c r="D12" s="125">
        <v>93810</v>
      </c>
      <c r="E12" s="126"/>
      <c r="F12" s="127">
        <v>157576</v>
      </c>
      <c r="G12" s="128"/>
      <c r="H12" s="129"/>
    </row>
    <row r="13" spans="1:8" x14ac:dyDescent="0.25">
      <c r="A13" s="110"/>
      <c r="B13" s="115"/>
      <c r="C13" s="131"/>
      <c r="D13" s="132">
        <v>265614</v>
      </c>
      <c r="E13" s="133"/>
      <c r="F13" s="134">
        <v>262117</v>
      </c>
      <c r="G13" s="135"/>
      <c r="H13" s="121"/>
    </row>
    <row r="14" spans="1:8" x14ac:dyDescent="0.25">
      <c r="A14" s="122"/>
      <c r="B14" s="123"/>
      <c r="C14" s="124"/>
      <c r="D14" s="125">
        <v>133912</v>
      </c>
      <c r="E14" s="126"/>
      <c r="F14" s="127">
        <v>133852</v>
      </c>
      <c r="G14" s="128"/>
      <c r="H14" s="129"/>
    </row>
    <row r="17" spans="1:11" x14ac:dyDescent="0.25">
      <c r="A17" s="106" t="s">
        <v>41</v>
      </c>
    </row>
    <row r="18" spans="1:11" x14ac:dyDescent="0.2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5">
      <c r="A19" s="136" t="s">
        <v>42</v>
      </c>
      <c r="B19" s="136">
        <f>ROUND(VALUE(SUBSTITUTE(実質収支比率等に係る経年分析!F$48,"▲","-")),2)</f>
        <v>34.01</v>
      </c>
      <c r="C19" s="136">
        <f>ROUND(VALUE(SUBSTITUTE(実質収支比率等に係る経年分析!G$48,"▲","-")),2)</f>
        <v>18.77</v>
      </c>
      <c r="D19" s="136">
        <f>ROUND(VALUE(SUBSTITUTE(実質収支比率等に係る経年分析!H$48,"▲","-")),2)</f>
        <v>27.14</v>
      </c>
      <c r="E19" s="136">
        <f>ROUND(VALUE(SUBSTITUTE(実質収支比率等に係る経年分析!I$48,"▲","-")),2)</f>
        <v>27.42</v>
      </c>
      <c r="F19" s="136">
        <f>ROUND(VALUE(SUBSTITUTE(実質収支比率等に係る経年分析!J$48,"▲","-")),2)</f>
        <v>24.9</v>
      </c>
    </row>
    <row r="20" spans="1:11" x14ac:dyDescent="0.25">
      <c r="A20" s="136" t="s">
        <v>43</v>
      </c>
      <c r="B20" s="136">
        <f>ROUND(VALUE(SUBSTITUTE(実質収支比率等に係る経年分析!F$47,"▲","-")),2)</f>
        <v>58.9</v>
      </c>
      <c r="C20" s="136">
        <f>ROUND(VALUE(SUBSTITUTE(実質収支比率等に係る経年分析!G$47,"▲","-")),2)</f>
        <v>67.89</v>
      </c>
      <c r="D20" s="136">
        <f>ROUND(VALUE(SUBSTITUTE(実質収支比率等に係る経年分析!H$47,"▲","-")),2)</f>
        <v>62.14</v>
      </c>
      <c r="E20" s="136">
        <f>ROUND(VALUE(SUBSTITUTE(実質収支比率等に係る経年分析!I$47,"▲","-")),2)</f>
        <v>60.11</v>
      </c>
      <c r="F20" s="136">
        <f>ROUND(VALUE(SUBSTITUTE(実質収支比率等に係る経年分析!J$47,"▲","-")),2)</f>
        <v>61.36</v>
      </c>
    </row>
    <row r="21" spans="1:11" x14ac:dyDescent="0.25">
      <c r="A21" s="136" t="s">
        <v>44</v>
      </c>
      <c r="B21" s="136">
        <f>IF(ISNUMBER(VALUE(SUBSTITUTE(実質収支比率等に係る経年分析!F$49,"▲","-"))),ROUND(VALUE(SUBSTITUTE(実質収支比率等に係る経年分析!F$49,"▲","-")),2),NA())</f>
        <v>0.09</v>
      </c>
      <c r="C21" s="136">
        <f>IF(ISNUMBER(VALUE(SUBSTITUTE(実質収支比率等に係る経年分析!G$49,"▲","-"))),ROUND(VALUE(SUBSTITUTE(実質収支比率等に係る経年分析!G$49,"▲","-")),2),NA())</f>
        <v>-7.55</v>
      </c>
      <c r="D21" s="136">
        <f>IF(ISNUMBER(VALUE(SUBSTITUTE(実質収支比率等に係る経年分析!H$49,"▲","-"))),ROUND(VALUE(SUBSTITUTE(実質収支比率等に係る経年分析!H$49,"▲","-")),2),NA())</f>
        <v>-0.8</v>
      </c>
      <c r="E21" s="136">
        <f>IF(ISNUMBER(VALUE(SUBSTITUTE(実質収支比率等に係る経年分析!I$49,"▲","-"))),ROUND(VALUE(SUBSTITUTE(実質収支比率等に係る経年分析!I$49,"▲","-")),2),NA())</f>
        <v>1.27</v>
      </c>
      <c r="F21" s="136">
        <f>IF(ISNUMBER(VALUE(SUBSTITUTE(実質収支比率等に係る経年分析!J$49,"▲","-"))),ROUND(VALUE(SUBSTITUTE(実質収支比率等に係る経年分析!J$49,"▲","-")),2),NA())</f>
        <v>-2.98</v>
      </c>
    </row>
    <row r="24" spans="1:11" x14ac:dyDescent="0.25">
      <c r="A24" s="106" t="s">
        <v>45</v>
      </c>
    </row>
    <row r="25" spans="1:11" x14ac:dyDescent="0.2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5">
      <c r="A26" s="137"/>
      <c r="B26" s="137" t="s">
        <v>46</v>
      </c>
      <c r="C26" s="137" t="s">
        <v>47</v>
      </c>
      <c r="D26" s="137" t="s">
        <v>46</v>
      </c>
      <c r="E26" s="137" t="s">
        <v>47</v>
      </c>
      <c r="F26" s="137" t="s">
        <v>46</v>
      </c>
      <c r="G26" s="137" t="s">
        <v>47</v>
      </c>
      <c r="H26" s="137" t="s">
        <v>46</v>
      </c>
      <c r="I26" s="137" t="s">
        <v>47</v>
      </c>
      <c r="J26" s="137" t="s">
        <v>46</v>
      </c>
      <c r="K26" s="137" t="s">
        <v>47</v>
      </c>
    </row>
    <row r="27" spans="1:11" x14ac:dyDescent="0.2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5">
      <c r="A29" s="137" t="str">
        <f>IF(連結実質赤字比率に係る赤字・黒字の構成分析!C$41="",NA(),連結実質赤字比率に係る赤字・黒字の構成分析!C$41)</f>
        <v>国民健康保険明神診療所特別会計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5">
      <c r="A30" s="137" t="str">
        <f>IF(連結実質赤字比率に係る赤字・黒字の構成分析!C$40="",NA(),連結実質赤字比率に係る赤字・黒字の構成分析!C$40)</f>
        <v>国民健康保険七川診療所特別会計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25">
      <c r="A31" s="137" t="str">
        <f>IF(連結実質赤字比率に係る赤字・黒字の構成分析!C$39="",NA(),連結実質赤字比率に係る赤字・黒字の構成分析!C$39)</f>
        <v>へき地診療所特別会計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2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2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x14ac:dyDescent="0.2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0.45</v>
      </c>
    </row>
    <row r="35" spans="1:16" x14ac:dyDescent="0.2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1.51</v>
      </c>
    </row>
    <row r="36" spans="1:16" x14ac:dyDescent="0.2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33.659999999999997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24.88</v>
      </c>
    </row>
    <row r="39" spans="1:16" x14ac:dyDescent="0.25">
      <c r="A39" s="106" t="s">
        <v>48</v>
      </c>
    </row>
    <row r="40" spans="1:16" x14ac:dyDescent="0.2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5">
      <c r="A42" s="138" t="s">
        <v>51</v>
      </c>
      <c r="B42" s="138"/>
      <c r="C42" s="138"/>
      <c r="D42" s="138">
        <f>'実質公債費比率（分子）の構造'!K$52</f>
        <v>291</v>
      </c>
      <c r="E42" s="138"/>
      <c r="F42" s="138"/>
      <c r="G42" s="138">
        <f>'実質公債費比率（分子）の構造'!L$52</f>
        <v>283</v>
      </c>
      <c r="H42" s="138"/>
      <c r="I42" s="138"/>
      <c r="J42" s="138">
        <f>'実質公債費比率（分子）の構造'!M$52</f>
        <v>290</v>
      </c>
      <c r="K42" s="138"/>
      <c r="L42" s="138"/>
      <c r="M42" s="138">
        <f>'実質公債費比率（分子）の構造'!N$52</f>
        <v>274</v>
      </c>
      <c r="N42" s="138"/>
      <c r="O42" s="138"/>
      <c r="P42" s="138">
        <f>'実質公債費比率（分子）の構造'!O$52</f>
        <v>295</v>
      </c>
    </row>
    <row r="43" spans="1:16" x14ac:dyDescent="0.2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5">
      <c r="A45" s="138" t="s">
        <v>54</v>
      </c>
      <c r="B45" s="138">
        <f>'実質公債費比率（分子）の構造'!K$49</f>
        <v>12</v>
      </c>
      <c r="C45" s="138"/>
      <c r="D45" s="138"/>
      <c r="E45" s="138">
        <f>'実質公債費比率（分子）の構造'!L$49</f>
        <v>13</v>
      </c>
      <c r="F45" s="138"/>
      <c r="G45" s="138"/>
      <c r="H45" s="138">
        <f>'実質公債費比率（分子）の構造'!M$49</f>
        <v>12</v>
      </c>
      <c r="I45" s="138"/>
      <c r="J45" s="138"/>
      <c r="K45" s="138">
        <f>'実質公債費比率（分子）の構造'!N$49</f>
        <v>14</v>
      </c>
      <c r="L45" s="138"/>
      <c r="M45" s="138"/>
      <c r="N45" s="138">
        <f>'実質公債費比率（分子）の構造'!O$49</f>
        <v>14</v>
      </c>
      <c r="O45" s="138"/>
      <c r="P45" s="138"/>
    </row>
    <row r="46" spans="1:16" x14ac:dyDescent="0.25">
      <c r="A46" s="138" t="s">
        <v>55</v>
      </c>
      <c r="B46" s="138">
        <f>'実質公債費比率（分子）の構造'!K$48</f>
        <v>6</v>
      </c>
      <c r="C46" s="138"/>
      <c r="D46" s="138"/>
      <c r="E46" s="138">
        <f>'実質公債費比率（分子）の構造'!L$48</f>
        <v>3</v>
      </c>
      <c r="F46" s="138"/>
      <c r="G46" s="138"/>
      <c r="H46" s="138">
        <f>'実質公債費比率（分子）の構造'!M$48</f>
        <v>2</v>
      </c>
      <c r="I46" s="138"/>
      <c r="J46" s="138"/>
      <c r="K46" s="138">
        <f>'実質公債費比率（分子）の構造'!N$48</f>
        <v>2</v>
      </c>
      <c r="L46" s="138"/>
      <c r="M46" s="138"/>
      <c r="N46" s="138">
        <f>'実質公債費比率（分子）の構造'!O$48</f>
        <v>3</v>
      </c>
      <c r="O46" s="138"/>
      <c r="P46" s="138"/>
    </row>
    <row r="47" spans="1:16" x14ac:dyDescent="0.2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5">
      <c r="A49" s="138" t="s">
        <v>58</v>
      </c>
      <c r="B49" s="138">
        <f>'実質公債費比率（分子）の構造'!K$45</f>
        <v>404</v>
      </c>
      <c r="C49" s="138"/>
      <c r="D49" s="138"/>
      <c r="E49" s="138">
        <f>'実質公債費比率（分子）の構造'!L$45</f>
        <v>384</v>
      </c>
      <c r="F49" s="138"/>
      <c r="G49" s="138"/>
      <c r="H49" s="138">
        <f>'実質公債費比率（分子）の構造'!M$45</f>
        <v>378</v>
      </c>
      <c r="I49" s="138"/>
      <c r="J49" s="138"/>
      <c r="K49" s="138">
        <f>'実質公債費比率（分子）の構造'!N$45</f>
        <v>360</v>
      </c>
      <c r="L49" s="138"/>
      <c r="M49" s="138"/>
      <c r="N49" s="138">
        <f>'実質公債費比率（分子）の構造'!O$45</f>
        <v>368</v>
      </c>
      <c r="O49" s="138"/>
      <c r="P49" s="138"/>
    </row>
    <row r="50" spans="1:16" x14ac:dyDescent="0.25">
      <c r="A50" s="138" t="s">
        <v>59</v>
      </c>
      <c r="B50" s="138" t="e">
        <f>NA()</f>
        <v>#N/A</v>
      </c>
      <c r="C50" s="138">
        <f>IF(ISNUMBER('実質公債費比率（分子）の構造'!K$53),'実質公債費比率（分子）の構造'!K$53,NA())</f>
        <v>131</v>
      </c>
      <c r="D50" s="138" t="e">
        <f>NA()</f>
        <v>#N/A</v>
      </c>
      <c r="E50" s="138" t="e">
        <f>NA()</f>
        <v>#N/A</v>
      </c>
      <c r="F50" s="138">
        <f>IF(ISNUMBER('実質公債費比率（分子）の構造'!L$53),'実質公債費比率（分子）の構造'!L$53,NA())</f>
        <v>117</v>
      </c>
      <c r="G50" s="138" t="e">
        <f>NA()</f>
        <v>#N/A</v>
      </c>
      <c r="H50" s="138" t="e">
        <f>NA()</f>
        <v>#N/A</v>
      </c>
      <c r="I50" s="138">
        <f>IF(ISNUMBER('実質公債費比率（分子）の構造'!M$53),'実質公債費比率（分子）の構造'!M$53,NA())</f>
        <v>102</v>
      </c>
      <c r="J50" s="138" t="e">
        <f>NA()</f>
        <v>#N/A</v>
      </c>
      <c r="K50" s="138" t="e">
        <f>NA()</f>
        <v>#N/A</v>
      </c>
      <c r="L50" s="138">
        <f>IF(ISNUMBER('実質公債費比率（分子）の構造'!N$53),'実質公債費比率（分子）の構造'!N$53,NA())</f>
        <v>102</v>
      </c>
      <c r="M50" s="138" t="e">
        <f>NA()</f>
        <v>#N/A</v>
      </c>
      <c r="N50" s="138" t="e">
        <f>NA()</f>
        <v>#N/A</v>
      </c>
      <c r="O50" s="138">
        <f>IF(ISNUMBER('実質公債費比率（分子）の構造'!O$53),'実質公債費比率（分子）の構造'!O$53,NA())</f>
        <v>90</v>
      </c>
      <c r="P50" s="138" t="e">
        <f>NA()</f>
        <v>#N/A</v>
      </c>
    </row>
    <row r="53" spans="1:16" x14ac:dyDescent="0.25">
      <c r="A53" s="106" t="s">
        <v>60</v>
      </c>
    </row>
    <row r="54" spans="1:16" x14ac:dyDescent="0.2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5">
      <c r="A56" s="137" t="s">
        <v>37</v>
      </c>
      <c r="B56" s="137"/>
      <c r="C56" s="137"/>
      <c r="D56" s="137">
        <f>'将来負担比率（分子）の構造'!I$52</f>
        <v>2581</v>
      </c>
      <c r="E56" s="137"/>
      <c r="F56" s="137"/>
      <c r="G56" s="137">
        <f>'将来負担比率（分子）の構造'!J$52</f>
        <v>2706</v>
      </c>
      <c r="H56" s="137"/>
      <c r="I56" s="137"/>
      <c r="J56" s="137">
        <f>'将来負担比率（分子）の構造'!K$52</f>
        <v>2754</v>
      </c>
      <c r="K56" s="137"/>
      <c r="L56" s="137"/>
      <c r="M56" s="137">
        <f>'将来負担比率（分子）の構造'!L$52</f>
        <v>2766</v>
      </c>
      <c r="N56" s="137"/>
      <c r="O56" s="137"/>
      <c r="P56" s="137">
        <f>'将来負担比率（分子）の構造'!M$52</f>
        <v>2470</v>
      </c>
    </row>
    <row r="57" spans="1:16" x14ac:dyDescent="0.25">
      <c r="A57" s="137" t="s">
        <v>36</v>
      </c>
      <c r="B57" s="137"/>
      <c r="C57" s="137"/>
      <c r="D57" s="137">
        <f>'将来負担比率（分子）の構造'!I$51</f>
        <v>4</v>
      </c>
      <c r="E57" s="137"/>
      <c r="F57" s="137"/>
      <c r="G57" s="137">
        <f>'将来負担比率（分子）の構造'!J$51</f>
        <v>4</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5">
      <c r="A58" s="137" t="s">
        <v>35</v>
      </c>
      <c r="B58" s="137"/>
      <c r="C58" s="137"/>
      <c r="D58" s="137">
        <f>'将来負担比率（分子）の構造'!I$50</f>
        <v>2729</v>
      </c>
      <c r="E58" s="137"/>
      <c r="F58" s="137"/>
      <c r="G58" s="137">
        <f>'将来負担比率（分子）の構造'!J$50</f>
        <v>3413</v>
      </c>
      <c r="H58" s="137"/>
      <c r="I58" s="137"/>
      <c r="J58" s="137">
        <f>'将来負担比率（分子）の構造'!K$50</f>
        <v>2745</v>
      </c>
      <c r="K58" s="137"/>
      <c r="L58" s="137"/>
      <c r="M58" s="137">
        <f>'将来負担比率（分子）の構造'!L$50</f>
        <v>3010</v>
      </c>
      <c r="N58" s="137"/>
      <c r="O58" s="137"/>
      <c r="P58" s="137">
        <f>'将来負担比率（分子）の構造'!M$50</f>
        <v>3201</v>
      </c>
    </row>
    <row r="59" spans="1:16" x14ac:dyDescent="0.2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5">
      <c r="A62" s="137" t="s">
        <v>29</v>
      </c>
      <c r="B62" s="137">
        <f>'将来負担比率（分子）の構造'!I$45</f>
        <v>801</v>
      </c>
      <c r="C62" s="137"/>
      <c r="D62" s="137"/>
      <c r="E62" s="137">
        <f>'将来負担比率（分子）の構造'!J$45</f>
        <v>779</v>
      </c>
      <c r="F62" s="137"/>
      <c r="G62" s="137"/>
      <c r="H62" s="137">
        <f>'将来負担比率（分子）の構造'!K$45</f>
        <v>792</v>
      </c>
      <c r="I62" s="137"/>
      <c r="J62" s="137"/>
      <c r="K62" s="137">
        <f>'将来負担比率（分子）の構造'!L$45</f>
        <v>752</v>
      </c>
      <c r="L62" s="137"/>
      <c r="M62" s="137"/>
      <c r="N62" s="137">
        <f>'将来負担比率（分子）の構造'!M$45</f>
        <v>693</v>
      </c>
      <c r="O62" s="137"/>
      <c r="P62" s="137"/>
    </row>
    <row r="63" spans="1:16" x14ac:dyDescent="0.25">
      <c r="A63" s="137" t="s">
        <v>28</v>
      </c>
      <c r="B63" s="137">
        <f>'将来負担比率（分子）の構造'!I$44</f>
        <v>131</v>
      </c>
      <c r="C63" s="137"/>
      <c r="D63" s="137"/>
      <c r="E63" s="137">
        <f>'将来負担比率（分子）の構造'!J$44</f>
        <v>289</v>
      </c>
      <c r="F63" s="137"/>
      <c r="G63" s="137"/>
      <c r="H63" s="137">
        <f>'将来負担比率（分子）の構造'!K$44</f>
        <v>271</v>
      </c>
      <c r="I63" s="137"/>
      <c r="J63" s="137"/>
      <c r="K63" s="137">
        <f>'将来負担比率（分子）の構造'!L$44</f>
        <v>256</v>
      </c>
      <c r="L63" s="137"/>
      <c r="M63" s="137"/>
      <c r="N63" s="137">
        <f>'将来負担比率（分子）の構造'!M$44</f>
        <v>238</v>
      </c>
      <c r="O63" s="137"/>
      <c r="P63" s="137"/>
    </row>
    <row r="64" spans="1:16" x14ac:dyDescent="0.25">
      <c r="A64" s="137" t="s">
        <v>27</v>
      </c>
      <c r="B64" s="137">
        <f>'将来負担比率（分子）の構造'!I$43</f>
        <v>28</v>
      </c>
      <c r="C64" s="137"/>
      <c r="D64" s="137"/>
      <c r="E64" s="137">
        <f>'将来負担比率（分子）の構造'!J$43</f>
        <v>29</v>
      </c>
      <c r="F64" s="137"/>
      <c r="G64" s="137"/>
      <c r="H64" s="137">
        <f>'将来負担比率（分子）の構造'!K$43</f>
        <v>186</v>
      </c>
      <c r="I64" s="137"/>
      <c r="J64" s="137"/>
      <c r="K64" s="137">
        <f>'将来負担比率（分子）の構造'!L$43</f>
        <v>181</v>
      </c>
      <c r="L64" s="137"/>
      <c r="M64" s="137"/>
      <c r="N64" s="137">
        <f>'将来負担比率（分子）の構造'!M$43</f>
        <v>171</v>
      </c>
      <c r="O64" s="137"/>
      <c r="P64" s="137"/>
    </row>
    <row r="65" spans="1:16" x14ac:dyDescent="0.2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5">
      <c r="A66" s="137" t="s">
        <v>25</v>
      </c>
      <c r="B66" s="137">
        <f>'将来負担比率（分子）の構造'!I$41</f>
        <v>3217</v>
      </c>
      <c r="C66" s="137"/>
      <c r="D66" s="137"/>
      <c r="E66" s="137">
        <f>'将来負担比率（分子）の構造'!J$41</f>
        <v>3307</v>
      </c>
      <c r="F66" s="137"/>
      <c r="G66" s="137"/>
      <c r="H66" s="137">
        <f>'将来負担比率（分子）の構造'!K$41</f>
        <v>3493</v>
      </c>
      <c r="I66" s="137"/>
      <c r="J66" s="137"/>
      <c r="K66" s="137">
        <f>'将来負担比率（分子）の構造'!L$41</f>
        <v>3397</v>
      </c>
      <c r="L66" s="137"/>
      <c r="M66" s="137"/>
      <c r="N66" s="137">
        <f>'将来負担比率（分子）の構造'!M$41</f>
        <v>3306</v>
      </c>
      <c r="O66" s="137"/>
      <c r="P66" s="137"/>
    </row>
    <row r="67" spans="1:16" x14ac:dyDescent="0.2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5"/>
  <cols>
    <col min="1" max="143" width="1.59765625" style="179" customWidth="1"/>
    <col min="144" max="16384" width="0" style="179" hidden="1"/>
  </cols>
  <sheetData>
    <row r="1" spans="2:143" ht="22.5" customHeight="1" thickBot="1" x14ac:dyDescent="0.3">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2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2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25">
      <c r="B5" s="677" t="s">
        <v>208</v>
      </c>
      <c r="C5" s="678"/>
      <c r="D5" s="678"/>
      <c r="E5" s="678"/>
      <c r="F5" s="678"/>
      <c r="G5" s="678"/>
      <c r="H5" s="678"/>
      <c r="I5" s="678"/>
      <c r="J5" s="678"/>
      <c r="K5" s="678"/>
      <c r="L5" s="678"/>
      <c r="M5" s="678"/>
      <c r="N5" s="678"/>
      <c r="O5" s="678"/>
      <c r="P5" s="678"/>
      <c r="Q5" s="679"/>
      <c r="R5" s="640">
        <v>198547</v>
      </c>
      <c r="S5" s="641"/>
      <c r="T5" s="641"/>
      <c r="U5" s="641"/>
      <c r="V5" s="641"/>
      <c r="W5" s="641"/>
      <c r="X5" s="641"/>
      <c r="Y5" s="688"/>
      <c r="Z5" s="701">
        <v>5.3</v>
      </c>
      <c r="AA5" s="701"/>
      <c r="AB5" s="701"/>
      <c r="AC5" s="701"/>
      <c r="AD5" s="702">
        <v>198547</v>
      </c>
      <c r="AE5" s="702"/>
      <c r="AF5" s="702"/>
      <c r="AG5" s="702"/>
      <c r="AH5" s="702"/>
      <c r="AI5" s="702"/>
      <c r="AJ5" s="702"/>
      <c r="AK5" s="702"/>
      <c r="AL5" s="689">
        <v>10.1</v>
      </c>
      <c r="AM5" s="658"/>
      <c r="AN5" s="658"/>
      <c r="AO5" s="690"/>
      <c r="AP5" s="677" t="s">
        <v>209</v>
      </c>
      <c r="AQ5" s="678"/>
      <c r="AR5" s="678"/>
      <c r="AS5" s="678"/>
      <c r="AT5" s="678"/>
      <c r="AU5" s="678"/>
      <c r="AV5" s="678"/>
      <c r="AW5" s="678"/>
      <c r="AX5" s="678"/>
      <c r="AY5" s="678"/>
      <c r="AZ5" s="678"/>
      <c r="BA5" s="678"/>
      <c r="BB5" s="678"/>
      <c r="BC5" s="678"/>
      <c r="BD5" s="678"/>
      <c r="BE5" s="678"/>
      <c r="BF5" s="679"/>
      <c r="BG5" s="590">
        <v>198011</v>
      </c>
      <c r="BH5" s="591"/>
      <c r="BI5" s="591"/>
      <c r="BJ5" s="591"/>
      <c r="BK5" s="591"/>
      <c r="BL5" s="591"/>
      <c r="BM5" s="591"/>
      <c r="BN5" s="592"/>
      <c r="BO5" s="643">
        <v>99.7</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25">
      <c r="B6" s="587" t="s">
        <v>214</v>
      </c>
      <c r="C6" s="588"/>
      <c r="D6" s="588"/>
      <c r="E6" s="588"/>
      <c r="F6" s="588"/>
      <c r="G6" s="588"/>
      <c r="H6" s="588"/>
      <c r="I6" s="588"/>
      <c r="J6" s="588"/>
      <c r="K6" s="588"/>
      <c r="L6" s="588"/>
      <c r="M6" s="588"/>
      <c r="N6" s="588"/>
      <c r="O6" s="588"/>
      <c r="P6" s="588"/>
      <c r="Q6" s="589"/>
      <c r="R6" s="590">
        <v>35530</v>
      </c>
      <c r="S6" s="591"/>
      <c r="T6" s="591"/>
      <c r="U6" s="591"/>
      <c r="V6" s="591"/>
      <c r="W6" s="591"/>
      <c r="X6" s="591"/>
      <c r="Y6" s="592"/>
      <c r="Z6" s="643">
        <v>1</v>
      </c>
      <c r="AA6" s="643"/>
      <c r="AB6" s="643"/>
      <c r="AC6" s="643"/>
      <c r="AD6" s="644">
        <v>35530</v>
      </c>
      <c r="AE6" s="644"/>
      <c r="AF6" s="644"/>
      <c r="AG6" s="644"/>
      <c r="AH6" s="644"/>
      <c r="AI6" s="644"/>
      <c r="AJ6" s="644"/>
      <c r="AK6" s="644"/>
      <c r="AL6" s="613">
        <v>1.8</v>
      </c>
      <c r="AM6" s="645"/>
      <c r="AN6" s="645"/>
      <c r="AO6" s="646"/>
      <c r="AP6" s="587" t="s">
        <v>215</v>
      </c>
      <c r="AQ6" s="588"/>
      <c r="AR6" s="588"/>
      <c r="AS6" s="588"/>
      <c r="AT6" s="588"/>
      <c r="AU6" s="588"/>
      <c r="AV6" s="588"/>
      <c r="AW6" s="588"/>
      <c r="AX6" s="588"/>
      <c r="AY6" s="588"/>
      <c r="AZ6" s="588"/>
      <c r="BA6" s="588"/>
      <c r="BB6" s="588"/>
      <c r="BC6" s="588"/>
      <c r="BD6" s="588"/>
      <c r="BE6" s="588"/>
      <c r="BF6" s="589"/>
      <c r="BG6" s="590">
        <v>198011</v>
      </c>
      <c r="BH6" s="591"/>
      <c r="BI6" s="591"/>
      <c r="BJ6" s="591"/>
      <c r="BK6" s="591"/>
      <c r="BL6" s="591"/>
      <c r="BM6" s="591"/>
      <c r="BN6" s="592"/>
      <c r="BO6" s="643">
        <v>99.7</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52594</v>
      </c>
      <c r="CS6" s="591"/>
      <c r="CT6" s="591"/>
      <c r="CU6" s="591"/>
      <c r="CV6" s="591"/>
      <c r="CW6" s="591"/>
      <c r="CX6" s="591"/>
      <c r="CY6" s="592"/>
      <c r="CZ6" s="643">
        <v>1.6</v>
      </c>
      <c r="DA6" s="643"/>
      <c r="DB6" s="643"/>
      <c r="DC6" s="643"/>
      <c r="DD6" s="596" t="s">
        <v>210</v>
      </c>
      <c r="DE6" s="591"/>
      <c r="DF6" s="591"/>
      <c r="DG6" s="591"/>
      <c r="DH6" s="591"/>
      <c r="DI6" s="591"/>
      <c r="DJ6" s="591"/>
      <c r="DK6" s="591"/>
      <c r="DL6" s="591"/>
      <c r="DM6" s="591"/>
      <c r="DN6" s="591"/>
      <c r="DO6" s="591"/>
      <c r="DP6" s="592"/>
      <c r="DQ6" s="596">
        <v>52594</v>
      </c>
      <c r="DR6" s="591"/>
      <c r="DS6" s="591"/>
      <c r="DT6" s="591"/>
      <c r="DU6" s="591"/>
      <c r="DV6" s="591"/>
      <c r="DW6" s="591"/>
      <c r="DX6" s="591"/>
      <c r="DY6" s="591"/>
      <c r="DZ6" s="591"/>
      <c r="EA6" s="591"/>
      <c r="EB6" s="591"/>
      <c r="EC6" s="626"/>
    </row>
    <row r="7" spans="2:143" ht="11.25" customHeight="1" x14ac:dyDescent="0.25">
      <c r="B7" s="587" t="s">
        <v>217</v>
      </c>
      <c r="C7" s="588"/>
      <c r="D7" s="588"/>
      <c r="E7" s="588"/>
      <c r="F7" s="588"/>
      <c r="G7" s="588"/>
      <c r="H7" s="588"/>
      <c r="I7" s="588"/>
      <c r="J7" s="588"/>
      <c r="K7" s="588"/>
      <c r="L7" s="588"/>
      <c r="M7" s="588"/>
      <c r="N7" s="588"/>
      <c r="O7" s="588"/>
      <c r="P7" s="588"/>
      <c r="Q7" s="589"/>
      <c r="R7" s="590">
        <v>396</v>
      </c>
      <c r="S7" s="591"/>
      <c r="T7" s="591"/>
      <c r="U7" s="591"/>
      <c r="V7" s="591"/>
      <c r="W7" s="591"/>
      <c r="X7" s="591"/>
      <c r="Y7" s="592"/>
      <c r="Z7" s="643">
        <v>0</v>
      </c>
      <c r="AA7" s="643"/>
      <c r="AB7" s="643"/>
      <c r="AC7" s="643"/>
      <c r="AD7" s="644">
        <v>396</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79214</v>
      </c>
      <c r="BH7" s="591"/>
      <c r="BI7" s="591"/>
      <c r="BJ7" s="591"/>
      <c r="BK7" s="591"/>
      <c r="BL7" s="591"/>
      <c r="BM7" s="591"/>
      <c r="BN7" s="592"/>
      <c r="BO7" s="643">
        <v>39.9</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735261</v>
      </c>
      <c r="CS7" s="591"/>
      <c r="CT7" s="591"/>
      <c r="CU7" s="591"/>
      <c r="CV7" s="591"/>
      <c r="CW7" s="591"/>
      <c r="CX7" s="591"/>
      <c r="CY7" s="592"/>
      <c r="CZ7" s="643">
        <v>22.9</v>
      </c>
      <c r="DA7" s="643"/>
      <c r="DB7" s="643"/>
      <c r="DC7" s="643"/>
      <c r="DD7" s="596">
        <v>184149</v>
      </c>
      <c r="DE7" s="591"/>
      <c r="DF7" s="591"/>
      <c r="DG7" s="591"/>
      <c r="DH7" s="591"/>
      <c r="DI7" s="591"/>
      <c r="DJ7" s="591"/>
      <c r="DK7" s="591"/>
      <c r="DL7" s="591"/>
      <c r="DM7" s="591"/>
      <c r="DN7" s="591"/>
      <c r="DO7" s="591"/>
      <c r="DP7" s="592"/>
      <c r="DQ7" s="596">
        <v>485118</v>
      </c>
      <c r="DR7" s="591"/>
      <c r="DS7" s="591"/>
      <c r="DT7" s="591"/>
      <c r="DU7" s="591"/>
      <c r="DV7" s="591"/>
      <c r="DW7" s="591"/>
      <c r="DX7" s="591"/>
      <c r="DY7" s="591"/>
      <c r="DZ7" s="591"/>
      <c r="EA7" s="591"/>
      <c r="EB7" s="591"/>
      <c r="EC7" s="626"/>
    </row>
    <row r="8" spans="2:143" ht="11.25" customHeight="1" x14ac:dyDescent="0.25">
      <c r="B8" s="587" t="s">
        <v>220</v>
      </c>
      <c r="C8" s="588"/>
      <c r="D8" s="588"/>
      <c r="E8" s="588"/>
      <c r="F8" s="588"/>
      <c r="G8" s="588"/>
      <c r="H8" s="588"/>
      <c r="I8" s="588"/>
      <c r="J8" s="588"/>
      <c r="K8" s="588"/>
      <c r="L8" s="588"/>
      <c r="M8" s="588"/>
      <c r="N8" s="588"/>
      <c r="O8" s="588"/>
      <c r="P8" s="588"/>
      <c r="Q8" s="589"/>
      <c r="R8" s="590">
        <v>978</v>
      </c>
      <c r="S8" s="591"/>
      <c r="T8" s="591"/>
      <c r="U8" s="591"/>
      <c r="V8" s="591"/>
      <c r="W8" s="591"/>
      <c r="X8" s="591"/>
      <c r="Y8" s="592"/>
      <c r="Z8" s="643">
        <v>0</v>
      </c>
      <c r="AA8" s="643"/>
      <c r="AB8" s="643"/>
      <c r="AC8" s="643"/>
      <c r="AD8" s="644">
        <v>978</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3675</v>
      </c>
      <c r="BH8" s="591"/>
      <c r="BI8" s="591"/>
      <c r="BJ8" s="591"/>
      <c r="BK8" s="591"/>
      <c r="BL8" s="591"/>
      <c r="BM8" s="591"/>
      <c r="BN8" s="592"/>
      <c r="BO8" s="643">
        <v>1.9</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718761</v>
      </c>
      <c r="CS8" s="591"/>
      <c r="CT8" s="591"/>
      <c r="CU8" s="591"/>
      <c r="CV8" s="591"/>
      <c r="CW8" s="591"/>
      <c r="CX8" s="591"/>
      <c r="CY8" s="592"/>
      <c r="CZ8" s="643">
        <v>22.3</v>
      </c>
      <c r="DA8" s="643"/>
      <c r="DB8" s="643"/>
      <c r="DC8" s="643"/>
      <c r="DD8" s="596">
        <v>74349</v>
      </c>
      <c r="DE8" s="591"/>
      <c r="DF8" s="591"/>
      <c r="DG8" s="591"/>
      <c r="DH8" s="591"/>
      <c r="DI8" s="591"/>
      <c r="DJ8" s="591"/>
      <c r="DK8" s="591"/>
      <c r="DL8" s="591"/>
      <c r="DM8" s="591"/>
      <c r="DN8" s="591"/>
      <c r="DO8" s="591"/>
      <c r="DP8" s="592"/>
      <c r="DQ8" s="596">
        <v>438073</v>
      </c>
      <c r="DR8" s="591"/>
      <c r="DS8" s="591"/>
      <c r="DT8" s="591"/>
      <c r="DU8" s="591"/>
      <c r="DV8" s="591"/>
      <c r="DW8" s="591"/>
      <c r="DX8" s="591"/>
      <c r="DY8" s="591"/>
      <c r="DZ8" s="591"/>
      <c r="EA8" s="591"/>
      <c r="EB8" s="591"/>
      <c r="EC8" s="626"/>
    </row>
    <row r="9" spans="2:143" ht="11.25" customHeight="1" x14ac:dyDescent="0.25">
      <c r="B9" s="587" t="s">
        <v>223</v>
      </c>
      <c r="C9" s="588"/>
      <c r="D9" s="588"/>
      <c r="E9" s="588"/>
      <c r="F9" s="588"/>
      <c r="G9" s="588"/>
      <c r="H9" s="588"/>
      <c r="I9" s="588"/>
      <c r="J9" s="588"/>
      <c r="K9" s="588"/>
      <c r="L9" s="588"/>
      <c r="M9" s="588"/>
      <c r="N9" s="588"/>
      <c r="O9" s="588"/>
      <c r="P9" s="588"/>
      <c r="Q9" s="589"/>
      <c r="R9" s="590">
        <v>492</v>
      </c>
      <c r="S9" s="591"/>
      <c r="T9" s="591"/>
      <c r="U9" s="591"/>
      <c r="V9" s="591"/>
      <c r="W9" s="591"/>
      <c r="X9" s="591"/>
      <c r="Y9" s="592"/>
      <c r="Z9" s="643">
        <v>0</v>
      </c>
      <c r="AA9" s="643"/>
      <c r="AB9" s="643"/>
      <c r="AC9" s="643"/>
      <c r="AD9" s="644">
        <v>492</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71192</v>
      </c>
      <c r="BH9" s="591"/>
      <c r="BI9" s="591"/>
      <c r="BJ9" s="591"/>
      <c r="BK9" s="591"/>
      <c r="BL9" s="591"/>
      <c r="BM9" s="591"/>
      <c r="BN9" s="592"/>
      <c r="BO9" s="643">
        <v>35.9</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252691</v>
      </c>
      <c r="CS9" s="591"/>
      <c r="CT9" s="591"/>
      <c r="CU9" s="591"/>
      <c r="CV9" s="591"/>
      <c r="CW9" s="591"/>
      <c r="CX9" s="591"/>
      <c r="CY9" s="592"/>
      <c r="CZ9" s="643">
        <v>7.9</v>
      </c>
      <c r="DA9" s="643"/>
      <c r="DB9" s="643"/>
      <c r="DC9" s="643"/>
      <c r="DD9" s="596">
        <v>16509</v>
      </c>
      <c r="DE9" s="591"/>
      <c r="DF9" s="591"/>
      <c r="DG9" s="591"/>
      <c r="DH9" s="591"/>
      <c r="DI9" s="591"/>
      <c r="DJ9" s="591"/>
      <c r="DK9" s="591"/>
      <c r="DL9" s="591"/>
      <c r="DM9" s="591"/>
      <c r="DN9" s="591"/>
      <c r="DO9" s="591"/>
      <c r="DP9" s="592"/>
      <c r="DQ9" s="596">
        <v>211274</v>
      </c>
      <c r="DR9" s="591"/>
      <c r="DS9" s="591"/>
      <c r="DT9" s="591"/>
      <c r="DU9" s="591"/>
      <c r="DV9" s="591"/>
      <c r="DW9" s="591"/>
      <c r="DX9" s="591"/>
      <c r="DY9" s="591"/>
      <c r="DZ9" s="591"/>
      <c r="EA9" s="591"/>
      <c r="EB9" s="591"/>
      <c r="EC9" s="626"/>
    </row>
    <row r="10" spans="2:143" ht="11.25" customHeight="1" x14ac:dyDescent="0.25">
      <c r="B10" s="587" t="s">
        <v>226</v>
      </c>
      <c r="C10" s="588"/>
      <c r="D10" s="588"/>
      <c r="E10" s="588"/>
      <c r="F10" s="588"/>
      <c r="G10" s="588"/>
      <c r="H10" s="588"/>
      <c r="I10" s="588"/>
      <c r="J10" s="588"/>
      <c r="K10" s="588"/>
      <c r="L10" s="588"/>
      <c r="M10" s="588"/>
      <c r="N10" s="588"/>
      <c r="O10" s="588"/>
      <c r="P10" s="588"/>
      <c r="Q10" s="589"/>
      <c r="R10" s="590">
        <v>43086</v>
      </c>
      <c r="S10" s="591"/>
      <c r="T10" s="591"/>
      <c r="U10" s="591"/>
      <c r="V10" s="591"/>
      <c r="W10" s="591"/>
      <c r="X10" s="591"/>
      <c r="Y10" s="592"/>
      <c r="Z10" s="643">
        <v>1.2</v>
      </c>
      <c r="AA10" s="643"/>
      <c r="AB10" s="643"/>
      <c r="AC10" s="643"/>
      <c r="AD10" s="644">
        <v>43086</v>
      </c>
      <c r="AE10" s="644"/>
      <c r="AF10" s="644"/>
      <c r="AG10" s="644"/>
      <c r="AH10" s="644"/>
      <c r="AI10" s="644"/>
      <c r="AJ10" s="644"/>
      <c r="AK10" s="644"/>
      <c r="AL10" s="613">
        <v>2.2000000000000002</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4037</v>
      </c>
      <c r="BH10" s="591"/>
      <c r="BI10" s="591"/>
      <c r="BJ10" s="591"/>
      <c r="BK10" s="591"/>
      <c r="BL10" s="591"/>
      <c r="BM10" s="591"/>
      <c r="BN10" s="592"/>
      <c r="BO10" s="643">
        <v>2</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25">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310</v>
      </c>
      <c r="BH11" s="591"/>
      <c r="BI11" s="591"/>
      <c r="BJ11" s="591"/>
      <c r="BK11" s="591"/>
      <c r="BL11" s="591"/>
      <c r="BM11" s="591"/>
      <c r="BN11" s="592"/>
      <c r="BO11" s="643">
        <v>0.2</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186085</v>
      </c>
      <c r="CS11" s="591"/>
      <c r="CT11" s="591"/>
      <c r="CU11" s="591"/>
      <c r="CV11" s="591"/>
      <c r="CW11" s="591"/>
      <c r="CX11" s="591"/>
      <c r="CY11" s="592"/>
      <c r="CZ11" s="643">
        <v>5.8</v>
      </c>
      <c r="DA11" s="643"/>
      <c r="DB11" s="643"/>
      <c r="DC11" s="643"/>
      <c r="DD11" s="596">
        <v>49661</v>
      </c>
      <c r="DE11" s="591"/>
      <c r="DF11" s="591"/>
      <c r="DG11" s="591"/>
      <c r="DH11" s="591"/>
      <c r="DI11" s="591"/>
      <c r="DJ11" s="591"/>
      <c r="DK11" s="591"/>
      <c r="DL11" s="591"/>
      <c r="DM11" s="591"/>
      <c r="DN11" s="591"/>
      <c r="DO11" s="591"/>
      <c r="DP11" s="592"/>
      <c r="DQ11" s="596">
        <v>115009</v>
      </c>
      <c r="DR11" s="591"/>
      <c r="DS11" s="591"/>
      <c r="DT11" s="591"/>
      <c r="DU11" s="591"/>
      <c r="DV11" s="591"/>
      <c r="DW11" s="591"/>
      <c r="DX11" s="591"/>
      <c r="DY11" s="591"/>
      <c r="DZ11" s="591"/>
      <c r="EA11" s="591"/>
      <c r="EB11" s="591"/>
      <c r="EC11" s="626"/>
    </row>
    <row r="12" spans="2:143" ht="11.25" customHeight="1" x14ac:dyDescent="0.2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102803</v>
      </c>
      <c r="BH12" s="591"/>
      <c r="BI12" s="591"/>
      <c r="BJ12" s="591"/>
      <c r="BK12" s="591"/>
      <c r="BL12" s="591"/>
      <c r="BM12" s="591"/>
      <c r="BN12" s="592"/>
      <c r="BO12" s="643">
        <v>51.8</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23117</v>
      </c>
      <c r="CS12" s="591"/>
      <c r="CT12" s="591"/>
      <c r="CU12" s="591"/>
      <c r="CV12" s="591"/>
      <c r="CW12" s="591"/>
      <c r="CX12" s="591"/>
      <c r="CY12" s="592"/>
      <c r="CZ12" s="643">
        <v>0.7</v>
      </c>
      <c r="DA12" s="643"/>
      <c r="DB12" s="643"/>
      <c r="DC12" s="643"/>
      <c r="DD12" s="596">
        <v>2967</v>
      </c>
      <c r="DE12" s="591"/>
      <c r="DF12" s="591"/>
      <c r="DG12" s="591"/>
      <c r="DH12" s="591"/>
      <c r="DI12" s="591"/>
      <c r="DJ12" s="591"/>
      <c r="DK12" s="591"/>
      <c r="DL12" s="591"/>
      <c r="DM12" s="591"/>
      <c r="DN12" s="591"/>
      <c r="DO12" s="591"/>
      <c r="DP12" s="592"/>
      <c r="DQ12" s="596">
        <v>22359</v>
      </c>
      <c r="DR12" s="591"/>
      <c r="DS12" s="591"/>
      <c r="DT12" s="591"/>
      <c r="DU12" s="591"/>
      <c r="DV12" s="591"/>
      <c r="DW12" s="591"/>
      <c r="DX12" s="591"/>
      <c r="DY12" s="591"/>
      <c r="DZ12" s="591"/>
      <c r="EA12" s="591"/>
      <c r="EB12" s="591"/>
      <c r="EC12" s="626"/>
    </row>
    <row r="13" spans="2:143" ht="11.25" customHeight="1" x14ac:dyDescent="0.25">
      <c r="B13" s="587" t="s">
        <v>235</v>
      </c>
      <c r="C13" s="588"/>
      <c r="D13" s="588"/>
      <c r="E13" s="588"/>
      <c r="F13" s="588"/>
      <c r="G13" s="588"/>
      <c r="H13" s="588"/>
      <c r="I13" s="588"/>
      <c r="J13" s="588"/>
      <c r="K13" s="588"/>
      <c r="L13" s="588"/>
      <c r="M13" s="588"/>
      <c r="N13" s="588"/>
      <c r="O13" s="588"/>
      <c r="P13" s="588"/>
      <c r="Q13" s="589"/>
      <c r="R13" s="590">
        <v>7393</v>
      </c>
      <c r="S13" s="591"/>
      <c r="T13" s="591"/>
      <c r="U13" s="591"/>
      <c r="V13" s="591"/>
      <c r="W13" s="591"/>
      <c r="X13" s="591"/>
      <c r="Y13" s="592"/>
      <c r="Z13" s="643">
        <v>0.2</v>
      </c>
      <c r="AA13" s="643"/>
      <c r="AB13" s="643"/>
      <c r="AC13" s="643"/>
      <c r="AD13" s="644">
        <v>7393</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102794</v>
      </c>
      <c r="BH13" s="591"/>
      <c r="BI13" s="591"/>
      <c r="BJ13" s="591"/>
      <c r="BK13" s="591"/>
      <c r="BL13" s="591"/>
      <c r="BM13" s="591"/>
      <c r="BN13" s="592"/>
      <c r="BO13" s="643">
        <v>51.8</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277311</v>
      </c>
      <c r="CS13" s="591"/>
      <c r="CT13" s="591"/>
      <c r="CU13" s="591"/>
      <c r="CV13" s="591"/>
      <c r="CW13" s="591"/>
      <c r="CX13" s="591"/>
      <c r="CY13" s="592"/>
      <c r="CZ13" s="643">
        <v>8.6</v>
      </c>
      <c r="DA13" s="643"/>
      <c r="DB13" s="643"/>
      <c r="DC13" s="643"/>
      <c r="DD13" s="596">
        <v>131213</v>
      </c>
      <c r="DE13" s="591"/>
      <c r="DF13" s="591"/>
      <c r="DG13" s="591"/>
      <c r="DH13" s="591"/>
      <c r="DI13" s="591"/>
      <c r="DJ13" s="591"/>
      <c r="DK13" s="591"/>
      <c r="DL13" s="591"/>
      <c r="DM13" s="591"/>
      <c r="DN13" s="591"/>
      <c r="DO13" s="591"/>
      <c r="DP13" s="592"/>
      <c r="DQ13" s="596">
        <v>187037</v>
      </c>
      <c r="DR13" s="591"/>
      <c r="DS13" s="591"/>
      <c r="DT13" s="591"/>
      <c r="DU13" s="591"/>
      <c r="DV13" s="591"/>
      <c r="DW13" s="591"/>
      <c r="DX13" s="591"/>
      <c r="DY13" s="591"/>
      <c r="DZ13" s="591"/>
      <c r="EA13" s="591"/>
      <c r="EB13" s="591"/>
      <c r="EC13" s="626"/>
    </row>
    <row r="14" spans="2:143" ht="11.25" customHeight="1" x14ac:dyDescent="0.2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10543</v>
      </c>
      <c r="BH14" s="591"/>
      <c r="BI14" s="591"/>
      <c r="BJ14" s="591"/>
      <c r="BK14" s="591"/>
      <c r="BL14" s="591"/>
      <c r="BM14" s="591"/>
      <c r="BN14" s="592"/>
      <c r="BO14" s="643">
        <v>5.3</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404597</v>
      </c>
      <c r="CS14" s="591"/>
      <c r="CT14" s="591"/>
      <c r="CU14" s="591"/>
      <c r="CV14" s="591"/>
      <c r="CW14" s="591"/>
      <c r="CX14" s="591"/>
      <c r="CY14" s="592"/>
      <c r="CZ14" s="643">
        <v>12.6</v>
      </c>
      <c r="DA14" s="643"/>
      <c r="DB14" s="643"/>
      <c r="DC14" s="643"/>
      <c r="DD14" s="596">
        <v>12786</v>
      </c>
      <c r="DE14" s="591"/>
      <c r="DF14" s="591"/>
      <c r="DG14" s="591"/>
      <c r="DH14" s="591"/>
      <c r="DI14" s="591"/>
      <c r="DJ14" s="591"/>
      <c r="DK14" s="591"/>
      <c r="DL14" s="591"/>
      <c r="DM14" s="591"/>
      <c r="DN14" s="591"/>
      <c r="DO14" s="591"/>
      <c r="DP14" s="592"/>
      <c r="DQ14" s="596">
        <v>394000</v>
      </c>
      <c r="DR14" s="591"/>
      <c r="DS14" s="591"/>
      <c r="DT14" s="591"/>
      <c r="DU14" s="591"/>
      <c r="DV14" s="591"/>
      <c r="DW14" s="591"/>
      <c r="DX14" s="591"/>
      <c r="DY14" s="591"/>
      <c r="DZ14" s="591"/>
      <c r="EA14" s="591"/>
      <c r="EB14" s="591"/>
      <c r="EC14" s="626"/>
    </row>
    <row r="15" spans="2:143" ht="11.25" customHeight="1" x14ac:dyDescent="0.25">
      <c r="B15" s="587" t="s">
        <v>241</v>
      </c>
      <c r="C15" s="588"/>
      <c r="D15" s="588"/>
      <c r="E15" s="588"/>
      <c r="F15" s="588"/>
      <c r="G15" s="588"/>
      <c r="H15" s="588"/>
      <c r="I15" s="588"/>
      <c r="J15" s="588"/>
      <c r="K15" s="588"/>
      <c r="L15" s="588"/>
      <c r="M15" s="588"/>
      <c r="N15" s="588"/>
      <c r="O15" s="588"/>
      <c r="P15" s="588"/>
      <c r="Q15" s="589"/>
      <c r="R15" s="590">
        <v>461</v>
      </c>
      <c r="S15" s="591"/>
      <c r="T15" s="591"/>
      <c r="U15" s="591"/>
      <c r="V15" s="591"/>
      <c r="W15" s="591"/>
      <c r="X15" s="591"/>
      <c r="Y15" s="592"/>
      <c r="Z15" s="643">
        <v>0</v>
      </c>
      <c r="AA15" s="643"/>
      <c r="AB15" s="643"/>
      <c r="AC15" s="643"/>
      <c r="AD15" s="644">
        <v>461</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5451</v>
      </c>
      <c r="BH15" s="591"/>
      <c r="BI15" s="591"/>
      <c r="BJ15" s="591"/>
      <c r="BK15" s="591"/>
      <c r="BL15" s="591"/>
      <c r="BM15" s="591"/>
      <c r="BN15" s="592"/>
      <c r="BO15" s="643">
        <v>2.7</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197894</v>
      </c>
      <c r="CS15" s="591"/>
      <c r="CT15" s="591"/>
      <c r="CU15" s="591"/>
      <c r="CV15" s="591"/>
      <c r="CW15" s="591"/>
      <c r="CX15" s="591"/>
      <c r="CY15" s="592"/>
      <c r="CZ15" s="643">
        <v>6.2</v>
      </c>
      <c r="DA15" s="643"/>
      <c r="DB15" s="643"/>
      <c r="DC15" s="643"/>
      <c r="DD15" s="596">
        <v>6150</v>
      </c>
      <c r="DE15" s="591"/>
      <c r="DF15" s="591"/>
      <c r="DG15" s="591"/>
      <c r="DH15" s="591"/>
      <c r="DI15" s="591"/>
      <c r="DJ15" s="591"/>
      <c r="DK15" s="591"/>
      <c r="DL15" s="591"/>
      <c r="DM15" s="591"/>
      <c r="DN15" s="591"/>
      <c r="DO15" s="591"/>
      <c r="DP15" s="592"/>
      <c r="DQ15" s="596">
        <v>179074</v>
      </c>
      <c r="DR15" s="591"/>
      <c r="DS15" s="591"/>
      <c r="DT15" s="591"/>
      <c r="DU15" s="591"/>
      <c r="DV15" s="591"/>
      <c r="DW15" s="591"/>
      <c r="DX15" s="591"/>
      <c r="DY15" s="591"/>
      <c r="DZ15" s="591"/>
      <c r="EA15" s="591"/>
      <c r="EB15" s="591"/>
      <c r="EC15" s="626"/>
    </row>
    <row r="16" spans="2:143" ht="11.25" customHeight="1" x14ac:dyDescent="0.25">
      <c r="B16" s="587" t="s">
        <v>244</v>
      </c>
      <c r="C16" s="588"/>
      <c r="D16" s="588"/>
      <c r="E16" s="588"/>
      <c r="F16" s="588"/>
      <c r="G16" s="588"/>
      <c r="H16" s="588"/>
      <c r="I16" s="588"/>
      <c r="J16" s="588"/>
      <c r="K16" s="588"/>
      <c r="L16" s="588"/>
      <c r="M16" s="588"/>
      <c r="N16" s="588"/>
      <c r="O16" s="588"/>
      <c r="P16" s="588"/>
      <c r="Q16" s="589"/>
      <c r="R16" s="590">
        <v>1911883</v>
      </c>
      <c r="S16" s="591"/>
      <c r="T16" s="591"/>
      <c r="U16" s="591"/>
      <c r="V16" s="591"/>
      <c r="W16" s="591"/>
      <c r="X16" s="591"/>
      <c r="Y16" s="592"/>
      <c r="Z16" s="643">
        <v>51.1</v>
      </c>
      <c r="AA16" s="643"/>
      <c r="AB16" s="643"/>
      <c r="AC16" s="643"/>
      <c r="AD16" s="644">
        <v>1676735</v>
      </c>
      <c r="AE16" s="644"/>
      <c r="AF16" s="644"/>
      <c r="AG16" s="644"/>
      <c r="AH16" s="644"/>
      <c r="AI16" s="644"/>
      <c r="AJ16" s="644"/>
      <c r="AK16" s="644"/>
      <c r="AL16" s="613">
        <v>85.3</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463</v>
      </c>
      <c r="CS16" s="591"/>
      <c r="CT16" s="591"/>
      <c r="CU16" s="591"/>
      <c r="CV16" s="591"/>
      <c r="CW16" s="591"/>
      <c r="CX16" s="591"/>
      <c r="CY16" s="592"/>
      <c r="CZ16" s="643">
        <v>0</v>
      </c>
      <c r="DA16" s="643"/>
      <c r="DB16" s="643"/>
      <c r="DC16" s="643"/>
      <c r="DD16" s="596" t="s">
        <v>112</v>
      </c>
      <c r="DE16" s="591"/>
      <c r="DF16" s="591"/>
      <c r="DG16" s="591"/>
      <c r="DH16" s="591"/>
      <c r="DI16" s="591"/>
      <c r="DJ16" s="591"/>
      <c r="DK16" s="591"/>
      <c r="DL16" s="591"/>
      <c r="DM16" s="591"/>
      <c r="DN16" s="591"/>
      <c r="DO16" s="591"/>
      <c r="DP16" s="592"/>
      <c r="DQ16" s="596">
        <v>463</v>
      </c>
      <c r="DR16" s="591"/>
      <c r="DS16" s="591"/>
      <c r="DT16" s="591"/>
      <c r="DU16" s="591"/>
      <c r="DV16" s="591"/>
      <c r="DW16" s="591"/>
      <c r="DX16" s="591"/>
      <c r="DY16" s="591"/>
      <c r="DZ16" s="591"/>
      <c r="EA16" s="591"/>
      <c r="EB16" s="591"/>
      <c r="EC16" s="626"/>
    </row>
    <row r="17" spans="2:133" ht="11.25" customHeight="1" x14ac:dyDescent="0.25">
      <c r="B17" s="587" t="s">
        <v>247</v>
      </c>
      <c r="C17" s="588"/>
      <c r="D17" s="588"/>
      <c r="E17" s="588"/>
      <c r="F17" s="588"/>
      <c r="G17" s="588"/>
      <c r="H17" s="588"/>
      <c r="I17" s="588"/>
      <c r="J17" s="588"/>
      <c r="K17" s="588"/>
      <c r="L17" s="588"/>
      <c r="M17" s="588"/>
      <c r="N17" s="588"/>
      <c r="O17" s="588"/>
      <c r="P17" s="588"/>
      <c r="Q17" s="589"/>
      <c r="R17" s="590">
        <v>1676735</v>
      </c>
      <c r="S17" s="591"/>
      <c r="T17" s="591"/>
      <c r="U17" s="591"/>
      <c r="V17" s="591"/>
      <c r="W17" s="591"/>
      <c r="X17" s="591"/>
      <c r="Y17" s="592"/>
      <c r="Z17" s="643">
        <v>44.8</v>
      </c>
      <c r="AA17" s="643"/>
      <c r="AB17" s="643"/>
      <c r="AC17" s="643"/>
      <c r="AD17" s="644">
        <v>1676735</v>
      </c>
      <c r="AE17" s="644"/>
      <c r="AF17" s="644"/>
      <c r="AG17" s="644"/>
      <c r="AH17" s="644"/>
      <c r="AI17" s="644"/>
      <c r="AJ17" s="644"/>
      <c r="AK17" s="644"/>
      <c r="AL17" s="613">
        <v>85.3</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367670</v>
      </c>
      <c r="CS17" s="591"/>
      <c r="CT17" s="591"/>
      <c r="CU17" s="591"/>
      <c r="CV17" s="591"/>
      <c r="CW17" s="591"/>
      <c r="CX17" s="591"/>
      <c r="CY17" s="592"/>
      <c r="CZ17" s="643">
        <v>11.4</v>
      </c>
      <c r="DA17" s="643"/>
      <c r="DB17" s="643"/>
      <c r="DC17" s="643"/>
      <c r="DD17" s="596" t="s">
        <v>112</v>
      </c>
      <c r="DE17" s="591"/>
      <c r="DF17" s="591"/>
      <c r="DG17" s="591"/>
      <c r="DH17" s="591"/>
      <c r="DI17" s="591"/>
      <c r="DJ17" s="591"/>
      <c r="DK17" s="591"/>
      <c r="DL17" s="591"/>
      <c r="DM17" s="591"/>
      <c r="DN17" s="591"/>
      <c r="DO17" s="591"/>
      <c r="DP17" s="592"/>
      <c r="DQ17" s="596">
        <v>367474</v>
      </c>
      <c r="DR17" s="591"/>
      <c r="DS17" s="591"/>
      <c r="DT17" s="591"/>
      <c r="DU17" s="591"/>
      <c r="DV17" s="591"/>
      <c r="DW17" s="591"/>
      <c r="DX17" s="591"/>
      <c r="DY17" s="591"/>
      <c r="DZ17" s="591"/>
      <c r="EA17" s="591"/>
      <c r="EB17" s="591"/>
      <c r="EC17" s="626"/>
    </row>
    <row r="18" spans="2:133" ht="11.25" customHeight="1" x14ac:dyDescent="0.25">
      <c r="B18" s="587" t="s">
        <v>250</v>
      </c>
      <c r="C18" s="588"/>
      <c r="D18" s="588"/>
      <c r="E18" s="588"/>
      <c r="F18" s="588"/>
      <c r="G18" s="588"/>
      <c r="H18" s="588"/>
      <c r="I18" s="588"/>
      <c r="J18" s="588"/>
      <c r="K18" s="588"/>
      <c r="L18" s="588"/>
      <c r="M18" s="588"/>
      <c r="N18" s="588"/>
      <c r="O18" s="588"/>
      <c r="P18" s="588"/>
      <c r="Q18" s="589"/>
      <c r="R18" s="590">
        <v>235148</v>
      </c>
      <c r="S18" s="591"/>
      <c r="T18" s="591"/>
      <c r="U18" s="591"/>
      <c r="V18" s="591"/>
      <c r="W18" s="591"/>
      <c r="X18" s="591"/>
      <c r="Y18" s="592"/>
      <c r="Z18" s="643">
        <v>6.3</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2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536</v>
      </c>
      <c r="BH19" s="591"/>
      <c r="BI19" s="591"/>
      <c r="BJ19" s="591"/>
      <c r="BK19" s="591"/>
      <c r="BL19" s="591"/>
      <c r="BM19" s="591"/>
      <c r="BN19" s="592"/>
      <c r="BO19" s="643">
        <v>0.3</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25">
      <c r="B20" s="587" t="s">
        <v>256</v>
      </c>
      <c r="C20" s="588"/>
      <c r="D20" s="588"/>
      <c r="E20" s="588"/>
      <c r="F20" s="588"/>
      <c r="G20" s="588"/>
      <c r="H20" s="588"/>
      <c r="I20" s="588"/>
      <c r="J20" s="588"/>
      <c r="K20" s="588"/>
      <c r="L20" s="588"/>
      <c r="M20" s="588"/>
      <c r="N20" s="588"/>
      <c r="O20" s="588"/>
      <c r="P20" s="588"/>
      <c r="Q20" s="589"/>
      <c r="R20" s="590">
        <v>2198766</v>
      </c>
      <c r="S20" s="591"/>
      <c r="T20" s="591"/>
      <c r="U20" s="591"/>
      <c r="V20" s="591"/>
      <c r="W20" s="591"/>
      <c r="X20" s="591"/>
      <c r="Y20" s="592"/>
      <c r="Z20" s="643">
        <v>58.8</v>
      </c>
      <c r="AA20" s="643"/>
      <c r="AB20" s="643"/>
      <c r="AC20" s="643"/>
      <c r="AD20" s="644">
        <v>1963618</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536</v>
      </c>
      <c r="BH20" s="591"/>
      <c r="BI20" s="591"/>
      <c r="BJ20" s="591"/>
      <c r="BK20" s="591"/>
      <c r="BL20" s="591"/>
      <c r="BM20" s="591"/>
      <c r="BN20" s="592"/>
      <c r="BO20" s="643">
        <v>0.3</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3216444</v>
      </c>
      <c r="CS20" s="591"/>
      <c r="CT20" s="591"/>
      <c r="CU20" s="591"/>
      <c r="CV20" s="591"/>
      <c r="CW20" s="591"/>
      <c r="CX20" s="591"/>
      <c r="CY20" s="592"/>
      <c r="CZ20" s="643">
        <v>100</v>
      </c>
      <c r="DA20" s="643"/>
      <c r="DB20" s="643"/>
      <c r="DC20" s="643"/>
      <c r="DD20" s="596">
        <v>477784</v>
      </c>
      <c r="DE20" s="591"/>
      <c r="DF20" s="591"/>
      <c r="DG20" s="591"/>
      <c r="DH20" s="591"/>
      <c r="DI20" s="591"/>
      <c r="DJ20" s="591"/>
      <c r="DK20" s="591"/>
      <c r="DL20" s="591"/>
      <c r="DM20" s="591"/>
      <c r="DN20" s="591"/>
      <c r="DO20" s="591"/>
      <c r="DP20" s="592"/>
      <c r="DQ20" s="596">
        <v>2452475</v>
      </c>
      <c r="DR20" s="591"/>
      <c r="DS20" s="591"/>
      <c r="DT20" s="591"/>
      <c r="DU20" s="591"/>
      <c r="DV20" s="591"/>
      <c r="DW20" s="591"/>
      <c r="DX20" s="591"/>
      <c r="DY20" s="591"/>
      <c r="DZ20" s="591"/>
      <c r="EA20" s="591"/>
      <c r="EB20" s="591"/>
      <c r="EC20" s="626"/>
    </row>
    <row r="21" spans="2:133" ht="11.25" customHeight="1" x14ac:dyDescent="0.25">
      <c r="B21" s="587" t="s">
        <v>259</v>
      </c>
      <c r="C21" s="588"/>
      <c r="D21" s="588"/>
      <c r="E21" s="588"/>
      <c r="F21" s="588"/>
      <c r="G21" s="588"/>
      <c r="H21" s="588"/>
      <c r="I21" s="588"/>
      <c r="J21" s="588"/>
      <c r="K21" s="588"/>
      <c r="L21" s="588"/>
      <c r="M21" s="588"/>
      <c r="N21" s="588"/>
      <c r="O21" s="588"/>
      <c r="P21" s="588"/>
      <c r="Q21" s="589"/>
      <c r="R21" s="590" t="s">
        <v>112</v>
      </c>
      <c r="S21" s="591"/>
      <c r="T21" s="591"/>
      <c r="U21" s="591"/>
      <c r="V21" s="591"/>
      <c r="W21" s="591"/>
      <c r="X21" s="591"/>
      <c r="Y21" s="592"/>
      <c r="Z21" s="643" t="s">
        <v>112</v>
      </c>
      <c r="AA21" s="643"/>
      <c r="AB21" s="643"/>
      <c r="AC21" s="643"/>
      <c r="AD21" s="644" t="s">
        <v>112</v>
      </c>
      <c r="AE21" s="644"/>
      <c r="AF21" s="644"/>
      <c r="AG21" s="644"/>
      <c r="AH21" s="644"/>
      <c r="AI21" s="644"/>
      <c r="AJ21" s="644"/>
      <c r="AK21" s="644"/>
      <c r="AL21" s="613" t="s">
        <v>112</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536</v>
      </c>
      <c r="BH21" s="591"/>
      <c r="BI21" s="591"/>
      <c r="BJ21" s="591"/>
      <c r="BK21" s="591"/>
      <c r="BL21" s="591"/>
      <c r="BM21" s="591"/>
      <c r="BN21" s="592"/>
      <c r="BO21" s="643">
        <v>0.3</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25">
      <c r="B22" s="587" t="s">
        <v>261</v>
      </c>
      <c r="C22" s="588"/>
      <c r="D22" s="588"/>
      <c r="E22" s="588"/>
      <c r="F22" s="588"/>
      <c r="G22" s="588"/>
      <c r="H22" s="588"/>
      <c r="I22" s="588"/>
      <c r="J22" s="588"/>
      <c r="K22" s="588"/>
      <c r="L22" s="588"/>
      <c r="M22" s="588"/>
      <c r="N22" s="588"/>
      <c r="O22" s="588"/>
      <c r="P22" s="588"/>
      <c r="Q22" s="589"/>
      <c r="R22" s="590">
        <v>34924</v>
      </c>
      <c r="S22" s="591"/>
      <c r="T22" s="591"/>
      <c r="U22" s="591"/>
      <c r="V22" s="591"/>
      <c r="W22" s="591"/>
      <c r="X22" s="591"/>
      <c r="Y22" s="592"/>
      <c r="Z22" s="643">
        <v>0.9</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25">
      <c r="B23" s="587" t="s">
        <v>264</v>
      </c>
      <c r="C23" s="588"/>
      <c r="D23" s="588"/>
      <c r="E23" s="588"/>
      <c r="F23" s="588"/>
      <c r="G23" s="588"/>
      <c r="H23" s="588"/>
      <c r="I23" s="588"/>
      <c r="J23" s="588"/>
      <c r="K23" s="588"/>
      <c r="L23" s="588"/>
      <c r="M23" s="588"/>
      <c r="N23" s="588"/>
      <c r="O23" s="588"/>
      <c r="P23" s="588"/>
      <c r="Q23" s="589"/>
      <c r="R23" s="590">
        <v>27736</v>
      </c>
      <c r="S23" s="591"/>
      <c r="T23" s="591"/>
      <c r="U23" s="591"/>
      <c r="V23" s="591"/>
      <c r="W23" s="591"/>
      <c r="X23" s="591"/>
      <c r="Y23" s="592"/>
      <c r="Z23" s="643">
        <v>0.7</v>
      </c>
      <c r="AA23" s="643"/>
      <c r="AB23" s="643"/>
      <c r="AC23" s="643"/>
      <c r="AD23" s="644">
        <v>1</v>
      </c>
      <c r="AE23" s="644"/>
      <c r="AF23" s="644"/>
      <c r="AG23" s="644"/>
      <c r="AH23" s="644"/>
      <c r="AI23" s="644"/>
      <c r="AJ23" s="644"/>
      <c r="AK23" s="644"/>
      <c r="AL23" s="613">
        <v>0</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25">
      <c r="B24" s="587" t="s">
        <v>271</v>
      </c>
      <c r="C24" s="588"/>
      <c r="D24" s="588"/>
      <c r="E24" s="588"/>
      <c r="F24" s="588"/>
      <c r="G24" s="588"/>
      <c r="H24" s="588"/>
      <c r="I24" s="588"/>
      <c r="J24" s="588"/>
      <c r="K24" s="588"/>
      <c r="L24" s="588"/>
      <c r="M24" s="588"/>
      <c r="N24" s="588"/>
      <c r="O24" s="588"/>
      <c r="P24" s="588"/>
      <c r="Q24" s="589"/>
      <c r="R24" s="590">
        <v>2577</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1036457</v>
      </c>
      <c r="CS24" s="641"/>
      <c r="CT24" s="641"/>
      <c r="CU24" s="641"/>
      <c r="CV24" s="641"/>
      <c r="CW24" s="641"/>
      <c r="CX24" s="641"/>
      <c r="CY24" s="688"/>
      <c r="CZ24" s="692">
        <v>32.200000000000003</v>
      </c>
      <c r="DA24" s="693"/>
      <c r="DB24" s="693"/>
      <c r="DC24" s="694"/>
      <c r="DD24" s="687">
        <v>881111</v>
      </c>
      <c r="DE24" s="641"/>
      <c r="DF24" s="641"/>
      <c r="DG24" s="641"/>
      <c r="DH24" s="641"/>
      <c r="DI24" s="641"/>
      <c r="DJ24" s="641"/>
      <c r="DK24" s="688"/>
      <c r="DL24" s="687">
        <v>861648</v>
      </c>
      <c r="DM24" s="641"/>
      <c r="DN24" s="641"/>
      <c r="DO24" s="641"/>
      <c r="DP24" s="641"/>
      <c r="DQ24" s="641"/>
      <c r="DR24" s="641"/>
      <c r="DS24" s="641"/>
      <c r="DT24" s="641"/>
      <c r="DU24" s="641"/>
      <c r="DV24" s="688"/>
      <c r="DW24" s="689">
        <v>42.3</v>
      </c>
      <c r="DX24" s="658"/>
      <c r="DY24" s="658"/>
      <c r="DZ24" s="658"/>
      <c r="EA24" s="658"/>
      <c r="EB24" s="658"/>
      <c r="EC24" s="690"/>
    </row>
    <row r="25" spans="2:133" ht="11.25" customHeight="1" x14ac:dyDescent="0.25">
      <c r="B25" s="587" t="s">
        <v>274</v>
      </c>
      <c r="C25" s="588"/>
      <c r="D25" s="588"/>
      <c r="E25" s="588"/>
      <c r="F25" s="588"/>
      <c r="G25" s="588"/>
      <c r="H25" s="588"/>
      <c r="I25" s="588"/>
      <c r="J25" s="588"/>
      <c r="K25" s="588"/>
      <c r="L25" s="588"/>
      <c r="M25" s="588"/>
      <c r="N25" s="588"/>
      <c r="O25" s="588"/>
      <c r="P25" s="588"/>
      <c r="Q25" s="589"/>
      <c r="R25" s="590">
        <v>227989</v>
      </c>
      <c r="S25" s="591"/>
      <c r="T25" s="591"/>
      <c r="U25" s="591"/>
      <c r="V25" s="591"/>
      <c r="W25" s="591"/>
      <c r="X25" s="591"/>
      <c r="Y25" s="592"/>
      <c r="Z25" s="643">
        <v>6.1</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459044</v>
      </c>
      <c r="CS25" s="609"/>
      <c r="CT25" s="609"/>
      <c r="CU25" s="609"/>
      <c r="CV25" s="609"/>
      <c r="CW25" s="609"/>
      <c r="CX25" s="609"/>
      <c r="CY25" s="610"/>
      <c r="CZ25" s="593">
        <v>14.3</v>
      </c>
      <c r="DA25" s="611"/>
      <c r="DB25" s="611"/>
      <c r="DC25" s="612"/>
      <c r="DD25" s="596">
        <v>437871</v>
      </c>
      <c r="DE25" s="609"/>
      <c r="DF25" s="609"/>
      <c r="DG25" s="609"/>
      <c r="DH25" s="609"/>
      <c r="DI25" s="609"/>
      <c r="DJ25" s="609"/>
      <c r="DK25" s="610"/>
      <c r="DL25" s="596">
        <v>431383</v>
      </c>
      <c r="DM25" s="609"/>
      <c r="DN25" s="609"/>
      <c r="DO25" s="609"/>
      <c r="DP25" s="609"/>
      <c r="DQ25" s="609"/>
      <c r="DR25" s="609"/>
      <c r="DS25" s="609"/>
      <c r="DT25" s="609"/>
      <c r="DU25" s="609"/>
      <c r="DV25" s="610"/>
      <c r="DW25" s="613">
        <v>21.2</v>
      </c>
      <c r="DX25" s="614"/>
      <c r="DY25" s="614"/>
      <c r="DZ25" s="614"/>
      <c r="EA25" s="614"/>
      <c r="EB25" s="614"/>
      <c r="EC25" s="615"/>
    </row>
    <row r="26" spans="2:133" ht="11.25" customHeight="1" x14ac:dyDescent="0.2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262537</v>
      </c>
      <c r="CS26" s="591"/>
      <c r="CT26" s="591"/>
      <c r="CU26" s="591"/>
      <c r="CV26" s="591"/>
      <c r="CW26" s="591"/>
      <c r="CX26" s="591"/>
      <c r="CY26" s="592"/>
      <c r="CZ26" s="593">
        <v>8.1999999999999993</v>
      </c>
      <c r="DA26" s="611"/>
      <c r="DB26" s="611"/>
      <c r="DC26" s="612"/>
      <c r="DD26" s="596">
        <v>244480</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25">
      <c r="B27" s="587" t="s">
        <v>280</v>
      </c>
      <c r="C27" s="588"/>
      <c r="D27" s="588"/>
      <c r="E27" s="588"/>
      <c r="F27" s="588"/>
      <c r="G27" s="588"/>
      <c r="H27" s="588"/>
      <c r="I27" s="588"/>
      <c r="J27" s="588"/>
      <c r="K27" s="588"/>
      <c r="L27" s="588"/>
      <c r="M27" s="588"/>
      <c r="N27" s="588"/>
      <c r="O27" s="588"/>
      <c r="P27" s="588"/>
      <c r="Q27" s="589"/>
      <c r="R27" s="590">
        <v>236260</v>
      </c>
      <c r="S27" s="591"/>
      <c r="T27" s="591"/>
      <c r="U27" s="591"/>
      <c r="V27" s="591"/>
      <c r="W27" s="591"/>
      <c r="X27" s="591"/>
      <c r="Y27" s="592"/>
      <c r="Z27" s="643">
        <v>6.3</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198547</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209743</v>
      </c>
      <c r="CS27" s="609"/>
      <c r="CT27" s="609"/>
      <c r="CU27" s="609"/>
      <c r="CV27" s="609"/>
      <c r="CW27" s="609"/>
      <c r="CX27" s="609"/>
      <c r="CY27" s="610"/>
      <c r="CZ27" s="593">
        <v>6.5</v>
      </c>
      <c r="DA27" s="611"/>
      <c r="DB27" s="611"/>
      <c r="DC27" s="612"/>
      <c r="DD27" s="596">
        <v>75766</v>
      </c>
      <c r="DE27" s="609"/>
      <c r="DF27" s="609"/>
      <c r="DG27" s="609"/>
      <c r="DH27" s="609"/>
      <c r="DI27" s="609"/>
      <c r="DJ27" s="609"/>
      <c r="DK27" s="610"/>
      <c r="DL27" s="596">
        <v>62791</v>
      </c>
      <c r="DM27" s="609"/>
      <c r="DN27" s="609"/>
      <c r="DO27" s="609"/>
      <c r="DP27" s="609"/>
      <c r="DQ27" s="609"/>
      <c r="DR27" s="609"/>
      <c r="DS27" s="609"/>
      <c r="DT27" s="609"/>
      <c r="DU27" s="609"/>
      <c r="DV27" s="610"/>
      <c r="DW27" s="613">
        <v>3.1</v>
      </c>
      <c r="DX27" s="614"/>
      <c r="DY27" s="614"/>
      <c r="DZ27" s="614"/>
      <c r="EA27" s="614"/>
      <c r="EB27" s="614"/>
      <c r="EC27" s="615"/>
    </row>
    <row r="28" spans="2:133" ht="11.25" customHeight="1" x14ac:dyDescent="0.25">
      <c r="B28" s="587" t="s">
        <v>283</v>
      </c>
      <c r="C28" s="588"/>
      <c r="D28" s="588"/>
      <c r="E28" s="588"/>
      <c r="F28" s="588"/>
      <c r="G28" s="588"/>
      <c r="H28" s="588"/>
      <c r="I28" s="588"/>
      <c r="J28" s="588"/>
      <c r="K28" s="588"/>
      <c r="L28" s="588"/>
      <c r="M28" s="588"/>
      <c r="N28" s="588"/>
      <c r="O28" s="588"/>
      <c r="P28" s="588"/>
      <c r="Q28" s="589"/>
      <c r="R28" s="590">
        <v>7872</v>
      </c>
      <c r="S28" s="591"/>
      <c r="T28" s="591"/>
      <c r="U28" s="591"/>
      <c r="V28" s="591"/>
      <c r="W28" s="591"/>
      <c r="X28" s="591"/>
      <c r="Y28" s="592"/>
      <c r="Z28" s="643">
        <v>0.2</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367670</v>
      </c>
      <c r="CS28" s="591"/>
      <c r="CT28" s="591"/>
      <c r="CU28" s="591"/>
      <c r="CV28" s="591"/>
      <c r="CW28" s="591"/>
      <c r="CX28" s="591"/>
      <c r="CY28" s="592"/>
      <c r="CZ28" s="593">
        <v>11.4</v>
      </c>
      <c r="DA28" s="611"/>
      <c r="DB28" s="611"/>
      <c r="DC28" s="612"/>
      <c r="DD28" s="596">
        <v>367474</v>
      </c>
      <c r="DE28" s="591"/>
      <c r="DF28" s="591"/>
      <c r="DG28" s="591"/>
      <c r="DH28" s="591"/>
      <c r="DI28" s="591"/>
      <c r="DJ28" s="591"/>
      <c r="DK28" s="592"/>
      <c r="DL28" s="596">
        <v>367474</v>
      </c>
      <c r="DM28" s="591"/>
      <c r="DN28" s="591"/>
      <c r="DO28" s="591"/>
      <c r="DP28" s="591"/>
      <c r="DQ28" s="591"/>
      <c r="DR28" s="591"/>
      <c r="DS28" s="591"/>
      <c r="DT28" s="591"/>
      <c r="DU28" s="591"/>
      <c r="DV28" s="592"/>
      <c r="DW28" s="613">
        <v>18</v>
      </c>
      <c r="DX28" s="614"/>
      <c r="DY28" s="614"/>
      <c r="DZ28" s="614"/>
      <c r="EA28" s="614"/>
      <c r="EB28" s="614"/>
      <c r="EC28" s="615"/>
    </row>
    <row r="29" spans="2:133" ht="11.25" customHeight="1" x14ac:dyDescent="0.25">
      <c r="B29" s="587" t="s">
        <v>285</v>
      </c>
      <c r="C29" s="588"/>
      <c r="D29" s="588"/>
      <c r="E29" s="588"/>
      <c r="F29" s="588"/>
      <c r="G29" s="588"/>
      <c r="H29" s="588"/>
      <c r="I29" s="588"/>
      <c r="J29" s="588"/>
      <c r="K29" s="588"/>
      <c r="L29" s="588"/>
      <c r="M29" s="588"/>
      <c r="N29" s="588"/>
      <c r="O29" s="588"/>
      <c r="P29" s="588"/>
      <c r="Q29" s="589"/>
      <c r="R29" s="590">
        <v>1770</v>
      </c>
      <c r="S29" s="591"/>
      <c r="T29" s="591"/>
      <c r="U29" s="591"/>
      <c r="V29" s="591"/>
      <c r="W29" s="591"/>
      <c r="X29" s="591"/>
      <c r="Y29" s="592"/>
      <c r="Z29" s="643">
        <v>0</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367670</v>
      </c>
      <c r="CS29" s="609"/>
      <c r="CT29" s="609"/>
      <c r="CU29" s="609"/>
      <c r="CV29" s="609"/>
      <c r="CW29" s="609"/>
      <c r="CX29" s="609"/>
      <c r="CY29" s="610"/>
      <c r="CZ29" s="593">
        <v>11.4</v>
      </c>
      <c r="DA29" s="611"/>
      <c r="DB29" s="611"/>
      <c r="DC29" s="612"/>
      <c r="DD29" s="596">
        <v>367474</v>
      </c>
      <c r="DE29" s="609"/>
      <c r="DF29" s="609"/>
      <c r="DG29" s="609"/>
      <c r="DH29" s="609"/>
      <c r="DI29" s="609"/>
      <c r="DJ29" s="609"/>
      <c r="DK29" s="610"/>
      <c r="DL29" s="596">
        <v>367474</v>
      </c>
      <c r="DM29" s="609"/>
      <c r="DN29" s="609"/>
      <c r="DO29" s="609"/>
      <c r="DP29" s="609"/>
      <c r="DQ29" s="609"/>
      <c r="DR29" s="609"/>
      <c r="DS29" s="609"/>
      <c r="DT29" s="609"/>
      <c r="DU29" s="609"/>
      <c r="DV29" s="610"/>
      <c r="DW29" s="613">
        <v>18</v>
      </c>
      <c r="DX29" s="614"/>
      <c r="DY29" s="614"/>
      <c r="DZ29" s="614"/>
      <c r="EA29" s="614"/>
      <c r="EB29" s="614"/>
      <c r="EC29" s="615"/>
    </row>
    <row r="30" spans="2:133" ht="11.25" customHeight="1" x14ac:dyDescent="0.25">
      <c r="B30" s="587" t="s">
        <v>289</v>
      </c>
      <c r="C30" s="588"/>
      <c r="D30" s="588"/>
      <c r="E30" s="588"/>
      <c r="F30" s="588"/>
      <c r="G30" s="588"/>
      <c r="H30" s="588"/>
      <c r="I30" s="588"/>
      <c r="J30" s="588"/>
      <c r="K30" s="588"/>
      <c r="L30" s="588"/>
      <c r="M30" s="588"/>
      <c r="N30" s="588"/>
      <c r="O30" s="588"/>
      <c r="P30" s="588"/>
      <c r="Q30" s="589"/>
      <c r="R30" s="590">
        <v>114781</v>
      </c>
      <c r="S30" s="591"/>
      <c r="T30" s="591"/>
      <c r="U30" s="591"/>
      <c r="V30" s="591"/>
      <c r="W30" s="591"/>
      <c r="X30" s="591"/>
      <c r="Y30" s="592"/>
      <c r="Z30" s="643">
        <v>3.1</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97.9</v>
      </c>
      <c r="BH30" s="657"/>
      <c r="BI30" s="657"/>
      <c r="BJ30" s="657"/>
      <c r="BK30" s="657"/>
      <c r="BL30" s="657"/>
      <c r="BM30" s="658">
        <v>94.7</v>
      </c>
      <c r="BN30" s="657"/>
      <c r="BO30" s="657"/>
      <c r="BP30" s="657"/>
      <c r="BQ30" s="659"/>
      <c r="BR30" s="656">
        <v>98.1</v>
      </c>
      <c r="BS30" s="657"/>
      <c r="BT30" s="657"/>
      <c r="BU30" s="657"/>
      <c r="BV30" s="657"/>
      <c r="BW30" s="657"/>
      <c r="BX30" s="658">
        <v>94.8</v>
      </c>
      <c r="BY30" s="657"/>
      <c r="BZ30" s="657"/>
      <c r="CA30" s="657"/>
      <c r="CB30" s="659"/>
      <c r="CD30" s="662"/>
      <c r="CE30" s="663"/>
      <c r="CF30" s="627" t="s">
        <v>292</v>
      </c>
      <c r="CG30" s="624"/>
      <c r="CH30" s="624"/>
      <c r="CI30" s="624"/>
      <c r="CJ30" s="624"/>
      <c r="CK30" s="624"/>
      <c r="CL30" s="624"/>
      <c r="CM30" s="624"/>
      <c r="CN30" s="624"/>
      <c r="CO30" s="624"/>
      <c r="CP30" s="624"/>
      <c r="CQ30" s="625"/>
      <c r="CR30" s="590">
        <v>338569</v>
      </c>
      <c r="CS30" s="591"/>
      <c r="CT30" s="591"/>
      <c r="CU30" s="591"/>
      <c r="CV30" s="591"/>
      <c r="CW30" s="591"/>
      <c r="CX30" s="591"/>
      <c r="CY30" s="592"/>
      <c r="CZ30" s="593">
        <v>10.5</v>
      </c>
      <c r="DA30" s="611"/>
      <c r="DB30" s="611"/>
      <c r="DC30" s="612"/>
      <c r="DD30" s="596">
        <v>338373</v>
      </c>
      <c r="DE30" s="591"/>
      <c r="DF30" s="591"/>
      <c r="DG30" s="591"/>
      <c r="DH30" s="591"/>
      <c r="DI30" s="591"/>
      <c r="DJ30" s="591"/>
      <c r="DK30" s="592"/>
      <c r="DL30" s="596">
        <v>338373</v>
      </c>
      <c r="DM30" s="591"/>
      <c r="DN30" s="591"/>
      <c r="DO30" s="591"/>
      <c r="DP30" s="591"/>
      <c r="DQ30" s="591"/>
      <c r="DR30" s="591"/>
      <c r="DS30" s="591"/>
      <c r="DT30" s="591"/>
      <c r="DU30" s="591"/>
      <c r="DV30" s="592"/>
      <c r="DW30" s="613">
        <v>16.600000000000001</v>
      </c>
      <c r="DX30" s="614"/>
      <c r="DY30" s="614"/>
      <c r="DZ30" s="614"/>
      <c r="EA30" s="614"/>
      <c r="EB30" s="614"/>
      <c r="EC30" s="615"/>
    </row>
    <row r="31" spans="2:133" ht="11.25" customHeight="1" x14ac:dyDescent="0.25">
      <c r="B31" s="587" t="s">
        <v>293</v>
      </c>
      <c r="C31" s="588"/>
      <c r="D31" s="588"/>
      <c r="E31" s="588"/>
      <c r="F31" s="588"/>
      <c r="G31" s="588"/>
      <c r="H31" s="588"/>
      <c r="I31" s="588"/>
      <c r="J31" s="588"/>
      <c r="K31" s="588"/>
      <c r="L31" s="588"/>
      <c r="M31" s="588"/>
      <c r="N31" s="588"/>
      <c r="O31" s="588"/>
      <c r="P31" s="588"/>
      <c r="Q31" s="589"/>
      <c r="R31" s="590">
        <v>612275</v>
      </c>
      <c r="S31" s="591"/>
      <c r="T31" s="591"/>
      <c r="U31" s="591"/>
      <c r="V31" s="591"/>
      <c r="W31" s="591"/>
      <c r="X31" s="591"/>
      <c r="Y31" s="592"/>
      <c r="Z31" s="643">
        <v>16.399999999999999</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v>
      </c>
      <c r="BH31" s="609"/>
      <c r="BI31" s="609"/>
      <c r="BJ31" s="609"/>
      <c r="BK31" s="609"/>
      <c r="BL31" s="609"/>
      <c r="BM31" s="645">
        <v>96.9</v>
      </c>
      <c r="BN31" s="655"/>
      <c r="BO31" s="655"/>
      <c r="BP31" s="655"/>
      <c r="BQ31" s="619"/>
      <c r="BR31" s="654">
        <v>99.2</v>
      </c>
      <c r="BS31" s="609"/>
      <c r="BT31" s="609"/>
      <c r="BU31" s="609"/>
      <c r="BV31" s="609"/>
      <c r="BW31" s="609"/>
      <c r="BX31" s="645">
        <v>96.4</v>
      </c>
      <c r="BY31" s="655"/>
      <c r="BZ31" s="655"/>
      <c r="CA31" s="655"/>
      <c r="CB31" s="619"/>
      <c r="CD31" s="662"/>
      <c r="CE31" s="663"/>
      <c r="CF31" s="627" t="s">
        <v>296</v>
      </c>
      <c r="CG31" s="624"/>
      <c r="CH31" s="624"/>
      <c r="CI31" s="624"/>
      <c r="CJ31" s="624"/>
      <c r="CK31" s="624"/>
      <c r="CL31" s="624"/>
      <c r="CM31" s="624"/>
      <c r="CN31" s="624"/>
      <c r="CO31" s="624"/>
      <c r="CP31" s="624"/>
      <c r="CQ31" s="625"/>
      <c r="CR31" s="590">
        <v>29101</v>
      </c>
      <c r="CS31" s="609"/>
      <c r="CT31" s="609"/>
      <c r="CU31" s="609"/>
      <c r="CV31" s="609"/>
      <c r="CW31" s="609"/>
      <c r="CX31" s="609"/>
      <c r="CY31" s="610"/>
      <c r="CZ31" s="593">
        <v>0.9</v>
      </c>
      <c r="DA31" s="611"/>
      <c r="DB31" s="611"/>
      <c r="DC31" s="612"/>
      <c r="DD31" s="596">
        <v>29101</v>
      </c>
      <c r="DE31" s="609"/>
      <c r="DF31" s="609"/>
      <c r="DG31" s="609"/>
      <c r="DH31" s="609"/>
      <c r="DI31" s="609"/>
      <c r="DJ31" s="609"/>
      <c r="DK31" s="610"/>
      <c r="DL31" s="596">
        <v>29101</v>
      </c>
      <c r="DM31" s="609"/>
      <c r="DN31" s="609"/>
      <c r="DO31" s="609"/>
      <c r="DP31" s="609"/>
      <c r="DQ31" s="609"/>
      <c r="DR31" s="609"/>
      <c r="DS31" s="609"/>
      <c r="DT31" s="609"/>
      <c r="DU31" s="609"/>
      <c r="DV31" s="610"/>
      <c r="DW31" s="613">
        <v>1.4</v>
      </c>
      <c r="DX31" s="614"/>
      <c r="DY31" s="614"/>
      <c r="DZ31" s="614"/>
      <c r="EA31" s="614"/>
      <c r="EB31" s="614"/>
      <c r="EC31" s="615"/>
    </row>
    <row r="32" spans="2:133" ht="11.25" customHeight="1" x14ac:dyDescent="0.25">
      <c r="B32" s="587" t="s">
        <v>297</v>
      </c>
      <c r="C32" s="588"/>
      <c r="D32" s="588"/>
      <c r="E32" s="588"/>
      <c r="F32" s="588"/>
      <c r="G32" s="588"/>
      <c r="H32" s="588"/>
      <c r="I32" s="588"/>
      <c r="J32" s="588"/>
      <c r="K32" s="588"/>
      <c r="L32" s="588"/>
      <c r="M32" s="588"/>
      <c r="N32" s="588"/>
      <c r="O32" s="588"/>
      <c r="P32" s="588"/>
      <c r="Q32" s="589"/>
      <c r="R32" s="590">
        <v>27948</v>
      </c>
      <c r="S32" s="591"/>
      <c r="T32" s="591"/>
      <c r="U32" s="591"/>
      <c r="V32" s="591"/>
      <c r="W32" s="591"/>
      <c r="X32" s="591"/>
      <c r="Y32" s="592"/>
      <c r="Z32" s="643">
        <v>0.7</v>
      </c>
      <c r="AA32" s="643"/>
      <c r="AB32" s="643"/>
      <c r="AC32" s="643"/>
      <c r="AD32" s="644">
        <v>1495</v>
      </c>
      <c r="AE32" s="644"/>
      <c r="AF32" s="644"/>
      <c r="AG32" s="644"/>
      <c r="AH32" s="644"/>
      <c r="AI32" s="644"/>
      <c r="AJ32" s="644"/>
      <c r="AK32" s="644"/>
      <c r="AL32" s="613">
        <v>0.1</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96.8</v>
      </c>
      <c r="BH32" s="575"/>
      <c r="BI32" s="575"/>
      <c r="BJ32" s="575"/>
      <c r="BK32" s="575"/>
      <c r="BL32" s="575"/>
      <c r="BM32" s="638">
        <v>92.5</v>
      </c>
      <c r="BN32" s="575"/>
      <c r="BO32" s="575"/>
      <c r="BP32" s="575"/>
      <c r="BQ32" s="632"/>
      <c r="BR32" s="653">
        <v>97.2</v>
      </c>
      <c r="BS32" s="575"/>
      <c r="BT32" s="575"/>
      <c r="BU32" s="575"/>
      <c r="BV32" s="575"/>
      <c r="BW32" s="575"/>
      <c r="BX32" s="638">
        <v>93.1</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25">
      <c r="B33" s="587" t="s">
        <v>300</v>
      </c>
      <c r="C33" s="588"/>
      <c r="D33" s="588"/>
      <c r="E33" s="588"/>
      <c r="F33" s="588"/>
      <c r="G33" s="588"/>
      <c r="H33" s="588"/>
      <c r="I33" s="588"/>
      <c r="J33" s="588"/>
      <c r="K33" s="588"/>
      <c r="L33" s="588"/>
      <c r="M33" s="588"/>
      <c r="N33" s="588"/>
      <c r="O33" s="588"/>
      <c r="P33" s="588"/>
      <c r="Q33" s="589"/>
      <c r="R33" s="590">
        <v>245994</v>
      </c>
      <c r="S33" s="591"/>
      <c r="T33" s="591"/>
      <c r="U33" s="591"/>
      <c r="V33" s="591"/>
      <c r="W33" s="591"/>
      <c r="X33" s="591"/>
      <c r="Y33" s="592"/>
      <c r="Z33" s="643">
        <v>6.6</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1701740</v>
      </c>
      <c r="CS33" s="609"/>
      <c r="CT33" s="609"/>
      <c r="CU33" s="609"/>
      <c r="CV33" s="609"/>
      <c r="CW33" s="609"/>
      <c r="CX33" s="609"/>
      <c r="CY33" s="610"/>
      <c r="CZ33" s="593">
        <v>52.9</v>
      </c>
      <c r="DA33" s="611"/>
      <c r="DB33" s="611"/>
      <c r="DC33" s="612"/>
      <c r="DD33" s="596">
        <v>1398886</v>
      </c>
      <c r="DE33" s="609"/>
      <c r="DF33" s="609"/>
      <c r="DG33" s="609"/>
      <c r="DH33" s="609"/>
      <c r="DI33" s="609"/>
      <c r="DJ33" s="609"/>
      <c r="DK33" s="610"/>
      <c r="DL33" s="596">
        <v>807077</v>
      </c>
      <c r="DM33" s="609"/>
      <c r="DN33" s="609"/>
      <c r="DO33" s="609"/>
      <c r="DP33" s="609"/>
      <c r="DQ33" s="609"/>
      <c r="DR33" s="609"/>
      <c r="DS33" s="609"/>
      <c r="DT33" s="609"/>
      <c r="DU33" s="609"/>
      <c r="DV33" s="610"/>
      <c r="DW33" s="613">
        <v>39.6</v>
      </c>
      <c r="DX33" s="614"/>
      <c r="DY33" s="614"/>
      <c r="DZ33" s="614"/>
      <c r="EA33" s="614"/>
      <c r="EB33" s="614"/>
      <c r="EC33" s="615"/>
    </row>
    <row r="34" spans="2:133" ht="11.25" customHeight="1" x14ac:dyDescent="0.2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570787</v>
      </c>
      <c r="CS34" s="591"/>
      <c r="CT34" s="591"/>
      <c r="CU34" s="591"/>
      <c r="CV34" s="591"/>
      <c r="CW34" s="591"/>
      <c r="CX34" s="591"/>
      <c r="CY34" s="592"/>
      <c r="CZ34" s="593">
        <v>17.7</v>
      </c>
      <c r="DA34" s="611"/>
      <c r="DB34" s="611"/>
      <c r="DC34" s="612"/>
      <c r="DD34" s="596">
        <v>450886</v>
      </c>
      <c r="DE34" s="591"/>
      <c r="DF34" s="591"/>
      <c r="DG34" s="591"/>
      <c r="DH34" s="591"/>
      <c r="DI34" s="591"/>
      <c r="DJ34" s="591"/>
      <c r="DK34" s="592"/>
      <c r="DL34" s="596">
        <v>268880</v>
      </c>
      <c r="DM34" s="591"/>
      <c r="DN34" s="591"/>
      <c r="DO34" s="591"/>
      <c r="DP34" s="591"/>
      <c r="DQ34" s="591"/>
      <c r="DR34" s="591"/>
      <c r="DS34" s="591"/>
      <c r="DT34" s="591"/>
      <c r="DU34" s="591"/>
      <c r="DV34" s="592"/>
      <c r="DW34" s="613">
        <v>13.2</v>
      </c>
      <c r="DX34" s="614"/>
      <c r="DY34" s="614"/>
      <c r="DZ34" s="614"/>
      <c r="EA34" s="614"/>
      <c r="EB34" s="614"/>
      <c r="EC34" s="615"/>
    </row>
    <row r="35" spans="2:133" ht="11.25" customHeight="1" x14ac:dyDescent="0.25">
      <c r="B35" s="587" t="s">
        <v>306</v>
      </c>
      <c r="C35" s="588"/>
      <c r="D35" s="588"/>
      <c r="E35" s="588"/>
      <c r="F35" s="588"/>
      <c r="G35" s="588"/>
      <c r="H35" s="588"/>
      <c r="I35" s="588"/>
      <c r="J35" s="588"/>
      <c r="K35" s="588"/>
      <c r="L35" s="588"/>
      <c r="M35" s="588"/>
      <c r="N35" s="588"/>
      <c r="O35" s="588"/>
      <c r="P35" s="588"/>
      <c r="Q35" s="589"/>
      <c r="R35" s="590">
        <v>73494</v>
      </c>
      <c r="S35" s="591"/>
      <c r="T35" s="591"/>
      <c r="U35" s="591"/>
      <c r="V35" s="591"/>
      <c r="W35" s="591"/>
      <c r="X35" s="591"/>
      <c r="Y35" s="592"/>
      <c r="Z35" s="643">
        <v>2</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285630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30918</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137443</v>
      </c>
      <c r="CS35" s="609"/>
      <c r="CT35" s="609"/>
      <c r="CU35" s="609"/>
      <c r="CV35" s="609"/>
      <c r="CW35" s="609"/>
      <c r="CX35" s="609"/>
      <c r="CY35" s="610"/>
      <c r="CZ35" s="593">
        <v>4.3</v>
      </c>
      <c r="DA35" s="611"/>
      <c r="DB35" s="611"/>
      <c r="DC35" s="612"/>
      <c r="DD35" s="596">
        <v>85053</v>
      </c>
      <c r="DE35" s="609"/>
      <c r="DF35" s="609"/>
      <c r="DG35" s="609"/>
      <c r="DH35" s="609"/>
      <c r="DI35" s="609"/>
      <c r="DJ35" s="609"/>
      <c r="DK35" s="610"/>
      <c r="DL35" s="596">
        <v>55630</v>
      </c>
      <c r="DM35" s="609"/>
      <c r="DN35" s="609"/>
      <c r="DO35" s="609"/>
      <c r="DP35" s="609"/>
      <c r="DQ35" s="609"/>
      <c r="DR35" s="609"/>
      <c r="DS35" s="609"/>
      <c r="DT35" s="609"/>
      <c r="DU35" s="609"/>
      <c r="DV35" s="610"/>
      <c r="DW35" s="613">
        <v>2.7</v>
      </c>
      <c r="DX35" s="614"/>
      <c r="DY35" s="614"/>
      <c r="DZ35" s="614"/>
      <c r="EA35" s="614"/>
      <c r="EB35" s="614"/>
      <c r="EC35" s="615"/>
    </row>
    <row r="36" spans="2:133" ht="11.25" customHeight="1" x14ac:dyDescent="0.25">
      <c r="B36" s="571" t="s">
        <v>310</v>
      </c>
      <c r="C36" s="572"/>
      <c r="D36" s="572"/>
      <c r="E36" s="572"/>
      <c r="F36" s="572"/>
      <c r="G36" s="572"/>
      <c r="H36" s="572"/>
      <c r="I36" s="572"/>
      <c r="J36" s="572"/>
      <c r="K36" s="572"/>
      <c r="L36" s="572"/>
      <c r="M36" s="572"/>
      <c r="N36" s="572"/>
      <c r="O36" s="572"/>
      <c r="P36" s="572"/>
      <c r="Q36" s="573"/>
      <c r="R36" s="574">
        <v>3738892</v>
      </c>
      <c r="S36" s="631"/>
      <c r="T36" s="631"/>
      <c r="U36" s="631"/>
      <c r="V36" s="631"/>
      <c r="W36" s="631"/>
      <c r="X36" s="631"/>
      <c r="Y36" s="634"/>
      <c r="Z36" s="635">
        <v>100</v>
      </c>
      <c r="AA36" s="635"/>
      <c r="AB36" s="635"/>
      <c r="AC36" s="635"/>
      <c r="AD36" s="636">
        <v>1965114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18896</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16475</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402829</v>
      </c>
      <c r="CS36" s="591"/>
      <c r="CT36" s="591"/>
      <c r="CU36" s="591"/>
      <c r="CV36" s="591"/>
      <c r="CW36" s="591"/>
      <c r="CX36" s="591"/>
      <c r="CY36" s="592"/>
      <c r="CZ36" s="593">
        <v>12.5</v>
      </c>
      <c r="DA36" s="611"/>
      <c r="DB36" s="611"/>
      <c r="DC36" s="612"/>
      <c r="DD36" s="596">
        <v>329094</v>
      </c>
      <c r="DE36" s="591"/>
      <c r="DF36" s="591"/>
      <c r="DG36" s="591"/>
      <c r="DH36" s="591"/>
      <c r="DI36" s="591"/>
      <c r="DJ36" s="591"/>
      <c r="DK36" s="592"/>
      <c r="DL36" s="596">
        <v>295137</v>
      </c>
      <c r="DM36" s="591"/>
      <c r="DN36" s="591"/>
      <c r="DO36" s="591"/>
      <c r="DP36" s="591"/>
      <c r="DQ36" s="591"/>
      <c r="DR36" s="591"/>
      <c r="DS36" s="591"/>
      <c r="DT36" s="591"/>
      <c r="DU36" s="591"/>
      <c r="DV36" s="592"/>
      <c r="DW36" s="613">
        <v>14.5</v>
      </c>
      <c r="DX36" s="614"/>
      <c r="DY36" s="614"/>
      <c r="DZ36" s="614"/>
      <c r="EA36" s="614"/>
      <c r="EB36" s="614"/>
      <c r="EC36" s="615"/>
    </row>
    <row r="37" spans="2:133" ht="11.25" customHeight="1" x14ac:dyDescent="0.25">
      <c r="AQ37" s="616" t="s">
        <v>314</v>
      </c>
      <c r="AR37" s="617"/>
      <c r="AS37" s="617"/>
      <c r="AT37" s="617"/>
      <c r="AU37" s="617"/>
      <c r="AV37" s="617"/>
      <c r="AW37" s="617"/>
      <c r="AX37" s="617"/>
      <c r="AY37" s="618"/>
      <c r="AZ37" s="590">
        <v>116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595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71167</v>
      </c>
      <c r="CS37" s="609"/>
      <c r="CT37" s="609"/>
      <c r="CU37" s="609"/>
      <c r="CV37" s="609"/>
      <c r="CW37" s="609"/>
      <c r="CX37" s="609"/>
      <c r="CY37" s="610"/>
      <c r="CZ37" s="593">
        <v>2.2000000000000002</v>
      </c>
      <c r="DA37" s="611"/>
      <c r="DB37" s="611"/>
      <c r="DC37" s="612"/>
      <c r="DD37" s="596">
        <v>53360</v>
      </c>
      <c r="DE37" s="609"/>
      <c r="DF37" s="609"/>
      <c r="DG37" s="609"/>
      <c r="DH37" s="609"/>
      <c r="DI37" s="609"/>
      <c r="DJ37" s="609"/>
      <c r="DK37" s="610"/>
      <c r="DL37" s="596">
        <v>48051</v>
      </c>
      <c r="DM37" s="609"/>
      <c r="DN37" s="609"/>
      <c r="DO37" s="609"/>
      <c r="DP37" s="609"/>
      <c r="DQ37" s="609"/>
      <c r="DR37" s="609"/>
      <c r="DS37" s="609"/>
      <c r="DT37" s="609"/>
      <c r="DU37" s="609"/>
      <c r="DV37" s="610"/>
      <c r="DW37" s="613">
        <v>2.4</v>
      </c>
      <c r="DX37" s="614"/>
      <c r="DY37" s="614"/>
      <c r="DZ37" s="614"/>
      <c r="EA37" s="614"/>
      <c r="EB37" s="614"/>
      <c r="EC37" s="615"/>
    </row>
    <row r="38" spans="2:133" ht="11.25" customHeight="1" x14ac:dyDescent="0.2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878</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285630</v>
      </c>
      <c r="CS38" s="591"/>
      <c r="CT38" s="591"/>
      <c r="CU38" s="591"/>
      <c r="CV38" s="591"/>
      <c r="CW38" s="591"/>
      <c r="CX38" s="591"/>
      <c r="CY38" s="592"/>
      <c r="CZ38" s="593">
        <v>8.9</v>
      </c>
      <c r="DA38" s="611"/>
      <c r="DB38" s="611"/>
      <c r="DC38" s="612"/>
      <c r="DD38" s="596">
        <v>233853</v>
      </c>
      <c r="DE38" s="591"/>
      <c r="DF38" s="591"/>
      <c r="DG38" s="591"/>
      <c r="DH38" s="591"/>
      <c r="DI38" s="591"/>
      <c r="DJ38" s="591"/>
      <c r="DK38" s="592"/>
      <c r="DL38" s="596">
        <v>187430</v>
      </c>
      <c r="DM38" s="591"/>
      <c r="DN38" s="591"/>
      <c r="DO38" s="591"/>
      <c r="DP38" s="591"/>
      <c r="DQ38" s="591"/>
      <c r="DR38" s="591"/>
      <c r="DS38" s="591"/>
      <c r="DT38" s="591"/>
      <c r="DU38" s="591"/>
      <c r="DV38" s="592"/>
      <c r="DW38" s="613">
        <v>9.1999999999999993</v>
      </c>
      <c r="DX38" s="614"/>
      <c r="DY38" s="614"/>
      <c r="DZ38" s="614"/>
      <c r="EA38" s="614"/>
      <c r="EB38" s="614"/>
      <c r="EC38" s="615"/>
    </row>
    <row r="39" spans="2:133" ht="11.25" customHeight="1" x14ac:dyDescent="0.2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82</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305051</v>
      </c>
      <c r="CS39" s="609"/>
      <c r="CT39" s="609"/>
      <c r="CU39" s="609"/>
      <c r="CV39" s="609"/>
      <c r="CW39" s="609"/>
      <c r="CX39" s="609"/>
      <c r="CY39" s="610"/>
      <c r="CZ39" s="593">
        <v>9.5</v>
      </c>
      <c r="DA39" s="611"/>
      <c r="DB39" s="611"/>
      <c r="DC39" s="612"/>
      <c r="DD39" s="596">
        <v>300000</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2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93475</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t="s">
        <v>318</v>
      </c>
      <c r="CS40" s="591"/>
      <c r="CT40" s="591"/>
      <c r="CU40" s="591"/>
      <c r="CV40" s="591"/>
      <c r="CW40" s="591"/>
      <c r="CX40" s="591"/>
      <c r="CY40" s="592"/>
      <c r="CZ40" s="593" t="s">
        <v>318</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2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173143</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323</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2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478247</v>
      </c>
      <c r="CS42" s="591"/>
      <c r="CT42" s="591"/>
      <c r="CU42" s="591"/>
      <c r="CV42" s="591"/>
      <c r="CW42" s="591"/>
      <c r="CX42" s="591"/>
      <c r="CY42" s="592"/>
      <c r="CZ42" s="593">
        <v>14.9</v>
      </c>
      <c r="DA42" s="594"/>
      <c r="DB42" s="594"/>
      <c r="DC42" s="595"/>
      <c r="DD42" s="596">
        <v>172478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2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15962</v>
      </c>
      <c r="CS43" s="609"/>
      <c r="CT43" s="609"/>
      <c r="CU43" s="609"/>
      <c r="CV43" s="609"/>
      <c r="CW43" s="609"/>
      <c r="CX43" s="609"/>
      <c r="CY43" s="610"/>
      <c r="CZ43" s="593">
        <v>0.5</v>
      </c>
      <c r="DA43" s="611"/>
      <c r="DB43" s="611"/>
      <c r="DC43" s="612"/>
      <c r="DD43" s="596">
        <v>15962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25">
      <c r="B44" s="194" t="s">
        <v>336</v>
      </c>
      <c r="CD44" s="603" t="s">
        <v>288</v>
      </c>
      <c r="CE44" s="604"/>
      <c r="CF44" s="587" t="s">
        <v>337</v>
      </c>
      <c r="CG44" s="588"/>
      <c r="CH44" s="588"/>
      <c r="CI44" s="588"/>
      <c r="CJ44" s="588"/>
      <c r="CK44" s="588"/>
      <c r="CL44" s="588"/>
      <c r="CM44" s="588"/>
      <c r="CN44" s="588"/>
      <c r="CO44" s="588"/>
      <c r="CP44" s="588"/>
      <c r="CQ44" s="589"/>
      <c r="CR44" s="590">
        <v>477784</v>
      </c>
      <c r="CS44" s="591"/>
      <c r="CT44" s="591"/>
      <c r="CU44" s="591"/>
      <c r="CV44" s="591"/>
      <c r="CW44" s="591"/>
      <c r="CX44" s="591"/>
      <c r="CY44" s="592"/>
      <c r="CZ44" s="593">
        <v>14.9</v>
      </c>
      <c r="DA44" s="594"/>
      <c r="DB44" s="594"/>
      <c r="DC44" s="595"/>
      <c r="DD44" s="596">
        <v>172015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25">
      <c r="CD45" s="605"/>
      <c r="CE45" s="606"/>
      <c r="CF45" s="587" t="s">
        <v>338</v>
      </c>
      <c r="CG45" s="588"/>
      <c r="CH45" s="588"/>
      <c r="CI45" s="588"/>
      <c r="CJ45" s="588"/>
      <c r="CK45" s="588"/>
      <c r="CL45" s="588"/>
      <c r="CM45" s="588"/>
      <c r="CN45" s="588"/>
      <c r="CO45" s="588"/>
      <c r="CP45" s="588"/>
      <c r="CQ45" s="589"/>
      <c r="CR45" s="590">
        <v>206238</v>
      </c>
      <c r="CS45" s="609"/>
      <c r="CT45" s="609"/>
      <c r="CU45" s="609"/>
      <c r="CV45" s="609"/>
      <c r="CW45" s="609"/>
      <c r="CX45" s="609"/>
      <c r="CY45" s="610"/>
      <c r="CZ45" s="593">
        <v>6.4</v>
      </c>
      <c r="DA45" s="611"/>
      <c r="DB45" s="611"/>
      <c r="DC45" s="612"/>
      <c r="DD45" s="596">
        <v>14275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25">
      <c r="CD46" s="605"/>
      <c r="CE46" s="606"/>
      <c r="CF46" s="587" t="s">
        <v>339</v>
      </c>
      <c r="CG46" s="588"/>
      <c r="CH46" s="588"/>
      <c r="CI46" s="588"/>
      <c r="CJ46" s="588"/>
      <c r="CK46" s="588"/>
      <c r="CL46" s="588"/>
      <c r="CM46" s="588"/>
      <c r="CN46" s="588"/>
      <c r="CO46" s="588"/>
      <c r="CP46" s="588"/>
      <c r="CQ46" s="589"/>
      <c r="CR46" s="590">
        <v>267641</v>
      </c>
      <c r="CS46" s="591"/>
      <c r="CT46" s="591"/>
      <c r="CU46" s="591"/>
      <c r="CV46" s="591"/>
      <c r="CW46" s="591"/>
      <c r="CX46" s="591"/>
      <c r="CY46" s="592"/>
      <c r="CZ46" s="593">
        <v>8.3000000000000007</v>
      </c>
      <c r="DA46" s="594"/>
      <c r="DB46" s="594"/>
      <c r="DC46" s="595"/>
      <c r="DD46" s="596">
        <v>153835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25">
      <c r="CD47" s="605"/>
      <c r="CE47" s="606"/>
      <c r="CF47" s="587" t="s">
        <v>340</v>
      </c>
      <c r="CG47" s="588"/>
      <c r="CH47" s="588"/>
      <c r="CI47" s="588"/>
      <c r="CJ47" s="588"/>
      <c r="CK47" s="588"/>
      <c r="CL47" s="588"/>
      <c r="CM47" s="588"/>
      <c r="CN47" s="588"/>
      <c r="CO47" s="588"/>
      <c r="CP47" s="588"/>
      <c r="CQ47" s="589"/>
      <c r="CR47" s="590">
        <v>463</v>
      </c>
      <c r="CS47" s="609"/>
      <c r="CT47" s="609"/>
      <c r="CU47" s="609"/>
      <c r="CV47" s="609"/>
      <c r="CW47" s="609"/>
      <c r="CX47" s="609"/>
      <c r="CY47" s="610"/>
      <c r="CZ47" s="593">
        <v>0</v>
      </c>
      <c r="DA47" s="611"/>
      <c r="DB47" s="611"/>
      <c r="DC47" s="612"/>
      <c r="DD47" s="596">
        <v>463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ht="10.5" x14ac:dyDescent="0.2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25">
      <c r="CD49" s="571" t="s">
        <v>342</v>
      </c>
      <c r="CE49" s="572"/>
      <c r="CF49" s="572"/>
      <c r="CG49" s="572"/>
      <c r="CH49" s="572"/>
      <c r="CI49" s="572"/>
      <c r="CJ49" s="572"/>
      <c r="CK49" s="572"/>
      <c r="CL49" s="572"/>
      <c r="CM49" s="572"/>
      <c r="CN49" s="572"/>
      <c r="CO49" s="572"/>
      <c r="CP49" s="572"/>
      <c r="CQ49" s="573"/>
      <c r="CR49" s="574">
        <v>3216444</v>
      </c>
      <c r="CS49" s="575"/>
      <c r="CT49" s="575"/>
      <c r="CU49" s="575"/>
      <c r="CV49" s="575"/>
      <c r="CW49" s="575"/>
      <c r="CX49" s="575"/>
      <c r="CY49" s="576"/>
      <c r="CZ49" s="577">
        <v>100</v>
      </c>
      <c r="DA49" s="578"/>
      <c r="DB49" s="578"/>
      <c r="DC49" s="579"/>
      <c r="DD49" s="580">
        <v>2452475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t="10.5" hidden="1" x14ac:dyDescent="0.25"/>
    <row r="51" spans="82:133" ht="10.5" hidden="1" x14ac:dyDescent="0.2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2.75" zeroHeight="1" x14ac:dyDescent="0.25"/>
  <cols>
    <col min="1" max="130" width="2.73046875" style="242" customWidth="1"/>
    <col min="131" max="131" width="1.59765625" style="242" customWidth="1"/>
    <col min="132" max="16384" width="9" style="242" hidden="1"/>
  </cols>
  <sheetData>
    <row r="1" spans="1:131" s="200" customFormat="1" ht="11.25" customHeight="1" thickBot="1" x14ac:dyDescent="0.3">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3">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2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3">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3">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25">
      <c r="A7" s="211">
        <v>1</v>
      </c>
      <c r="B7" s="1049" t="s">
        <v>365</v>
      </c>
      <c r="C7" s="1050"/>
      <c r="D7" s="1050"/>
      <c r="E7" s="1050"/>
      <c r="F7" s="1050"/>
      <c r="G7" s="1050"/>
      <c r="H7" s="1050"/>
      <c r="I7" s="1050"/>
      <c r="J7" s="1050"/>
      <c r="K7" s="1050"/>
      <c r="L7" s="1050"/>
      <c r="M7" s="1050"/>
      <c r="N7" s="1050"/>
      <c r="O7" s="1050"/>
      <c r="P7" s="1051"/>
      <c r="Q7" s="1103">
        <f>3739-30</f>
        <v>3709</v>
      </c>
      <c r="R7" s="1104"/>
      <c r="S7" s="1104"/>
      <c r="T7" s="1104"/>
      <c r="U7" s="1104"/>
      <c r="V7" s="1104">
        <v>3187</v>
      </c>
      <c r="W7" s="1104"/>
      <c r="X7" s="1104"/>
      <c r="Y7" s="1104"/>
      <c r="Z7" s="1104"/>
      <c r="AA7" s="1104">
        <v>522</v>
      </c>
      <c r="AB7" s="1104"/>
      <c r="AC7" s="1104"/>
      <c r="AD7" s="1104"/>
      <c r="AE7" s="1105"/>
      <c r="AF7" s="1106">
        <v>507</v>
      </c>
      <c r="AG7" s="1107"/>
      <c r="AH7" s="1107"/>
      <c r="AI7" s="1107"/>
      <c r="AJ7" s="1108"/>
      <c r="AK7" s="1090">
        <v>115</v>
      </c>
      <c r="AL7" s="1091"/>
      <c r="AM7" s="1091"/>
      <c r="AN7" s="1091"/>
      <c r="AO7" s="1091"/>
      <c r="AP7" s="1091">
        <v>3306</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25">
      <c r="A8" s="214">
        <v>2</v>
      </c>
      <c r="B8" s="1036" t="s">
        <v>366</v>
      </c>
      <c r="C8" s="1037"/>
      <c r="D8" s="1037"/>
      <c r="E8" s="1037"/>
      <c r="F8" s="1037"/>
      <c r="G8" s="1037"/>
      <c r="H8" s="1037"/>
      <c r="I8" s="1037"/>
      <c r="J8" s="1037"/>
      <c r="K8" s="1037"/>
      <c r="L8" s="1037"/>
      <c r="M8" s="1037"/>
      <c r="N8" s="1037"/>
      <c r="O8" s="1037"/>
      <c r="P8" s="1038"/>
      <c r="Q8" s="1042">
        <v>30</v>
      </c>
      <c r="R8" s="1043"/>
      <c r="S8" s="1043"/>
      <c r="T8" s="1043"/>
      <c r="U8" s="1043"/>
      <c r="V8" s="1043">
        <v>30</v>
      </c>
      <c r="W8" s="1043"/>
      <c r="X8" s="1043"/>
      <c r="Y8" s="1043"/>
      <c r="Z8" s="1043"/>
      <c r="AA8" s="1043">
        <v>0</v>
      </c>
      <c r="AB8" s="1043"/>
      <c r="AC8" s="1043"/>
      <c r="AD8" s="1043"/>
      <c r="AE8" s="1044"/>
      <c r="AF8" s="1018">
        <v>0</v>
      </c>
      <c r="AG8" s="1019"/>
      <c r="AH8" s="1019"/>
      <c r="AI8" s="1019"/>
      <c r="AJ8" s="1020"/>
      <c r="AK8" s="1085">
        <v>0</v>
      </c>
      <c r="AL8" s="1086"/>
      <c r="AM8" s="1086"/>
      <c r="AN8" s="1086"/>
      <c r="AO8" s="1086"/>
      <c r="AP8" s="1086">
        <v>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2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2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2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2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2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2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2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2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2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2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2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2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3">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2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3">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507</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2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3">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25">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3">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25">
      <c r="A28" s="219">
        <v>1</v>
      </c>
      <c r="B28" s="1049" t="s">
        <v>380</v>
      </c>
      <c r="C28" s="1050"/>
      <c r="D28" s="1050"/>
      <c r="E28" s="1050"/>
      <c r="F28" s="1050"/>
      <c r="G28" s="1050"/>
      <c r="H28" s="1050"/>
      <c r="I28" s="1050"/>
      <c r="J28" s="1050"/>
      <c r="K28" s="1050"/>
      <c r="L28" s="1050"/>
      <c r="M28" s="1050"/>
      <c r="N28" s="1050"/>
      <c r="O28" s="1050"/>
      <c r="P28" s="1051"/>
      <c r="Q28" s="1052">
        <v>536</v>
      </c>
      <c r="R28" s="1053"/>
      <c r="S28" s="1053"/>
      <c r="T28" s="1053"/>
      <c r="U28" s="1053"/>
      <c r="V28" s="1053">
        <v>505</v>
      </c>
      <c r="W28" s="1053"/>
      <c r="X28" s="1053"/>
      <c r="Y28" s="1053"/>
      <c r="Z28" s="1053"/>
      <c r="AA28" s="1053">
        <f>Q28-V28</f>
        <v>31</v>
      </c>
      <c r="AB28" s="1053"/>
      <c r="AC28" s="1053"/>
      <c r="AD28" s="1053"/>
      <c r="AE28" s="1054"/>
      <c r="AF28" s="1055">
        <v>31</v>
      </c>
      <c r="AG28" s="1053"/>
      <c r="AH28" s="1053"/>
      <c r="AI28" s="1053"/>
      <c r="AJ28" s="1056"/>
      <c r="AK28" s="1057">
        <v>55</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25">
      <c r="A29" s="219">
        <v>2</v>
      </c>
      <c r="B29" s="1036" t="s">
        <v>381</v>
      </c>
      <c r="C29" s="1037"/>
      <c r="D29" s="1037"/>
      <c r="E29" s="1037"/>
      <c r="F29" s="1037"/>
      <c r="G29" s="1037"/>
      <c r="H29" s="1037"/>
      <c r="I29" s="1037"/>
      <c r="J29" s="1037"/>
      <c r="K29" s="1037"/>
      <c r="L29" s="1037"/>
      <c r="M29" s="1037"/>
      <c r="N29" s="1037"/>
      <c r="O29" s="1037"/>
      <c r="P29" s="1038"/>
      <c r="Q29" s="1042">
        <v>82</v>
      </c>
      <c r="R29" s="1043"/>
      <c r="S29" s="1043"/>
      <c r="T29" s="1043"/>
      <c r="U29" s="1043"/>
      <c r="V29" s="1043">
        <v>82</v>
      </c>
      <c r="W29" s="1043"/>
      <c r="X29" s="1043"/>
      <c r="Y29" s="1043"/>
      <c r="Z29" s="1043"/>
      <c r="AA29" s="1044">
        <v>0</v>
      </c>
      <c r="AB29" s="1019"/>
      <c r="AC29" s="1019"/>
      <c r="AD29" s="1019"/>
      <c r="AE29" s="1020"/>
      <c r="AF29" s="1018">
        <v>0</v>
      </c>
      <c r="AG29" s="1019"/>
      <c r="AH29" s="1019"/>
      <c r="AI29" s="1019"/>
      <c r="AJ29" s="1020"/>
      <c r="AK29" s="979">
        <v>33</v>
      </c>
      <c r="AL29" s="970"/>
      <c r="AM29" s="970"/>
      <c r="AN29" s="970"/>
      <c r="AO29" s="970"/>
      <c r="AP29" s="970"/>
      <c r="AQ29" s="970"/>
      <c r="AR29" s="970"/>
      <c r="AS29" s="970"/>
      <c r="AT29" s="970"/>
      <c r="AU29" s="970"/>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25">
      <c r="A30" s="219">
        <v>3</v>
      </c>
      <c r="B30" s="1036" t="s">
        <v>382</v>
      </c>
      <c r="C30" s="1037"/>
      <c r="D30" s="1037"/>
      <c r="E30" s="1037"/>
      <c r="F30" s="1037"/>
      <c r="G30" s="1037"/>
      <c r="H30" s="1037"/>
      <c r="I30" s="1037"/>
      <c r="J30" s="1037"/>
      <c r="K30" s="1037"/>
      <c r="L30" s="1037"/>
      <c r="M30" s="1037"/>
      <c r="N30" s="1037"/>
      <c r="O30" s="1037"/>
      <c r="P30" s="1038"/>
      <c r="Q30" s="1042">
        <v>67</v>
      </c>
      <c r="R30" s="1043"/>
      <c r="S30" s="1043"/>
      <c r="T30" s="1043"/>
      <c r="U30" s="1043"/>
      <c r="V30" s="1043">
        <v>67</v>
      </c>
      <c r="W30" s="1043"/>
      <c r="X30" s="1043"/>
      <c r="Y30" s="1043"/>
      <c r="Z30" s="1043"/>
      <c r="AA30" s="1044">
        <f>Q30-V30</f>
        <v>0</v>
      </c>
      <c r="AB30" s="1019"/>
      <c r="AC30" s="1019"/>
      <c r="AD30" s="1019"/>
      <c r="AE30" s="1020"/>
      <c r="AF30" s="1018">
        <v>0</v>
      </c>
      <c r="AG30" s="1019"/>
      <c r="AH30" s="1019"/>
      <c r="AI30" s="1019"/>
      <c r="AJ30" s="1020"/>
      <c r="AK30" s="979">
        <v>15</v>
      </c>
      <c r="AL30" s="970"/>
      <c r="AM30" s="970"/>
      <c r="AN30" s="970"/>
      <c r="AO30" s="970"/>
      <c r="AP30" s="970"/>
      <c r="AQ30" s="970"/>
      <c r="AR30" s="970"/>
      <c r="AS30" s="970"/>
      <c r="AT30" s="970"/>
      <c r="AU30" s="970"/>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25">
      <c r="A31" s="219">
        <v>4</v>
      </c>
      <c r="B31" s="1036" t="s">
        <v>383</v>
      </c>
      <c r="C31" s="1037"/>
      <c r="D31" s="1037"/>
      <c r="E31" s="1037"/>
      <c r="F31" s="1037"/>
      <c r="G31" s="1037"/>
      <c r="H31" s="1037"/>
      <c r="I31" s="1037"/>
      <c r="J31" s="1037"/>
      <c r="K31" s="1037"/>
      <c r="L31" s="1037"/>
      <c r="M31" s="1037"/>
      <c r="N31" s="1037"/>
      <c r="O31" s="1037"/>
      <c r="P31" s="1038"/>
      <c r="Q31" s="1042">
        <v>504</v>
      </c>
      <c r="R31" s="1043"/>
      <c r="S31" s="1043"/>
      <c r="T31" s="1043"/>
      <c r="U31" s="1043"/>
      <c r="V31" s="1043">
        <v>495</v>
      </c>
      <c r="W31" s="1043"/>
      <c r="X31" s="1043"/>
      <c r="Y31" s="1043"/>
      <c r="Z31" s="1043"/>
      <c r="AA31" s="1044">
        <f t="shared" ref="AA31:AA33" si="0">Q31-V31</f>
        <v>9</v>
      </c>
      <c r="AB31" s="1019"/>
      <c r="AC31" s="1019"/>
      <c r="AD31" s="1019"/>
      <c r="AE31" s="1020"/>
      <c r="AF31" s="1018">
        <v>9</v>
      </c>
      <c r="AG31" s="1019"/>
      <c r="AH31" s="1019"/>
      <c r="AI31" s="1019"/>
      <c r="AJ31" s="1020"/>
      <c r="AK31" s="979">
        <v>87</v>
      </c>
      <c r="AL31" s="970"/>
      <c r="AM31" s="970"/>
      <c r="AN31" s="970"/>
      <c r="AO31" s="970"/>
      <c r="AP31" s="970"/>
      <c r="AQ31" s="970"/>
      <c r="AR31" s="970"/>
      <c r="AS31" s="970"/>
      <c r="AT31" s="970"/>
      <c r="AU31" s="970"/>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25">
      <c r="A32" s="219">
        <v>5</v>
      </c>
      <c r="B32" s="1036" t="s">
        <v>384</v>
      </c>
      <c r="C32" s="1037"/>
      <c r="D32" s="1037"/>
      <c r="E32" s="1037"/>
      <c r="F32" s="1037"/>
      <c r="G32" s="1037"/>
      <c r="H32" s="1037"/>
      <c r="I32" s="1037"/>
      <c r="J32" s="1037"/>
      <c r="K32" s="1037"/>
      <c r="L32" s="1037"/>
      <c r="M32" s="1037"/>
      <c r="N32" s="1037"/>
      <c r="O32" s="1037"/>
      <c r="P32" s="1038"/>
      <c r="Q32" s="1042">
        <v>111</v>
      </c>
      <c r="R32" s="1043"/>
      <c r="S32" s="1043"/>
      <c r="T32" s="1043"/>
      <c r="U32" s="1043"/>
      <c r="V32" s="1043">
        <v>111</v>
      </c>
      <c r="W32" s="1043"/>
      <c r="X32" s="1043"/>
      <c r="Y32" s="1043"/>
      <c r="Z32" s="1043"/>
      <c r="AA32" s="1044">
        <f t="shared" si="0"/>
        <v>0</v>
      </c>
      <c r="AB32" s="1019"/>
      <c r="AC32" s="1019"/>
      <c r="AD32" s="1019"/>
      <c r="AE32" s="1020"/>
      <c r="AF32" s="1018">
        <v>0</v>
      </c>
      <c r="AG32" s="1019"/>
      <c r="AH32" s="1019"/>
      <c r="AI32" s="1019"/>
      <c r="AJ32" s="1020"/>
      <c r="AK32" s="979">
        <v>81</v>
      </c>
      <c r="AL32" s="970"/>
      <c r="AM32" s="970"/>
      <c r="AN32" s="970"/>
      <c r="AO32" s="970"/>
      <c r="AP32" s="970"/>
      <c r="AQ32" s="970"/>
      <c r="AR32" s="970"/>
      <c r="AS32" s="970"/>
      <c r="AT32" s="970"/>
      <c r="AU32" s="970"/>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25">
      <c r="A33" s="219">
        <v>6</v>
      </c>
      <c r="B33" s="1036" t="s">
        <v>385</v>
      </c>
      <c r="C33" s="1037"/>
      <c r="D33" s="1037"/>
      <c r="E33" s="1037"/>
      <c r="F33" s="1037"/>
      <c r="G33" s="1037"/>
      <c r="H33" s="1037"/>
      <c r="I33" s="1037"/>
      <c r="J33" s="1037"/>
      <c r="K33" s="1037"/>
      <c r="L33" s="1037"/>
      <c r="M33" s="1037"/>
      <c r="N33" s="1037"/>
      <c r="O33" s="1037"/>
      <c r="P33" s="1038"/>
      <c r="Q33" s="1042">
        <v>60</v>
      </c>
      <c r="R33" s="1043"/>
      <c r="S33" s="1043"/>
      <c r="T33" s="1043"/>
      <c r="U33" s="1043"/>
      <c r="V33" s="1043">
        <v>56</v>
      </c>
      <c r="W33" s="1043"/>
      <c r="X33" s="1043"/>
      <c r="Y33" s="1043"/>
      <c r="Z33" s="1043"/>
      <c r="AA33" s="1044">
        <f t="shared" si="0"/>
        <v>4</v>
      </c>
      <c r="AB33" s="1019"/>
      <c r="AC33" s="1019"/>
      <c r="AD33" s="1019"/>
      <c r="AE33" s="1020"/>
      <c r="AF33" s="1018">
        <v>4</v>
      </c>
      <c r="AG33" s="1019"/>
      <c r="AH33" s="1019"/>
      <c r="AI33" s="1019"/>
      <c r="AJ33" s="1020"/>
      <c r="AK33" s="979">
        <v>19</v>
      </c>
      <c r="AL33" s="970"/>
      <c r="AM33" s="970"/>
      <c r="AN33" s="970"/>
      <c r="AO33" s="970"/>
      <c r="AP33" s="970">
        <v>199</v>
      </c>
      <c r="AQ33" s="970"/>
      <c r="AR33" s="970"/>
      <c r="AS33" s="970"/>
      <c r="AT33" s="970"/>
      <c r="AU33" s="970"/>
      <c r="AV33" s="970"/>
      <c r="AW33" s="970"/>
      <c r="AX33" s="970"/>
      <c r="AY33" s="970"/>
      <c r="AZ33" s="1041"/>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2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2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2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2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2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2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2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2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2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2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2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2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2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2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2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2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2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2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2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2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2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2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2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2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2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2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2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3">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2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3">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45</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2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3">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25">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3">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25">
      <c r="A68" s="211">
        <v>1</v>
      </c>
      <c r="B68" s="984" t="s">
        <v>535</v>
      </c>
      <c r="C68" s="985"/>
      <c r="D68" s="985"/>
      <c r="E68" s="985"/>
      <c r="F68" s="985"/>
      <c r="G68" s="985"/>
      <c r="H68" s="985"/>
      <c r="I68" s="985"/>
      <c r="J68" s="985"/>
      <c r="K68" s="985"/>
      <c r="L68" s="985"/>
      <c r="M68" s="985"/>
      <c r="N68" s="985"/>
      <c r="O68" s="985"/>
      <c r="P68" s="986"/>
      <c r="Q68" s="987">
        <v>9229</v>
      </c>
      <c r="R68" s="981"/>
      <c r="S68" s="981"/>
      <c r="T68" s="981"/>
      <c r="U68" s="981"/>
      <c r="V68" s="981">
        <v>7683</v>
      </c>
      <c r="W68" s="981"/>
      <c r="X68" s="981"/>
      <c r="Y68" s="981"/>
      <c r="Z68" s="981"/>
      <c r="AA68" s="981">
        <f>Q68-V68</f>
        <v>1546</v>
      </c>
      <c r="AB68" s="981"/>
      <c r="AC68" s="981"/>
      <c r="AD68" s="981"/>
      <c r="AE68" s="981"/>
      <c r="AF68" s="981">
        <f>AA68</f>
        <v>1546</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25">
      <c r="A69" s="214">
        <v>2</v>
      </c>
      <c r="B69" s="973" t="s">
        <v>536</v>
      </c>
      <c r="C69" s="974"/>
      <c r="D69" s="974"/>
      <c r="E69" s="974"/>
      <c r="F69" s="974"/>
      <c r="G69" s="974"/>
      <c r="H69" s="974"/>
      <c r="I69" s="974"/>
      <c r="J69" s="974"/>
      <c r="K69" s="974"/>
      <c r="L69" s="974"/>
      <c r="M69" s="974"/>
      <c r="N69" s="974"/>
      <c r="O69" s="974"/>
      <c r="P69" s="975"/>
      <c r="Q69" s="976">
        <v>538</v>
      </c>
      <c r="R69" s="970"/>
      <c r="S69" s="970"/>
      <c r="T69" s="970"/>
      <c r="U69" s="970"/>
      <c r="V69" s="970">
        <v>531</v>
      </c>
      <c r="W69" s="970"/>
      <c r="X69" s="970"/>
      <c r="Y69" s="970"/>
      <c r="Z69" s="970"/>
      <c r="AA69" s="970">
        <f>Q69-V69</f>
        <v>7</v>
      </c>
      <c r="AB69" s="970"/>
      <c r="AC69" s="970"/>
      <c r="AD69" s="970"/>
      <c r="AE69" s="970"/>
      <c r="AF69" s="970">
        <f>AA69</f>
        <v>7</v>
      </c>
      <c r="AG69" s="970"/>
      <c r="AH69" s="970"/>
      <c r="AI69" s="970"/>
      <c r="AJ69" s="970"/>
      <c r="AK69" s="970">
        <v>77</v>
      </c>
      <c r="AL69" s="970"/>
      <c r="AM69" s="970"/>
      <c r="AN69" s="970"/>
      <c r="AO69" s="970"/>
      <c r="AP69" s="970">
        <v>1398</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25">
      <c r="A70" s="214">
        <v>3</v>
      </c>
      <c r="B70" s="973" t="s">
        <v>537</v>
      </c>
      <c r="C70" s="974"/>
      <c r="D70" s="974"/>
      <c r="E70" s="974"/>
      <c r="F70" s="974"/>
      <c r="G70" s="974"/>
      <c r="H70" s="974"/>
      <c r="I70" s="974"/>
      <c r="J70" s="974"/>
      <c r="K70" s="974"/>
      <c r="L70" s="974"/>
      <c r="M70" s="974"/>
      <c r="N70" s="974"/>
      <c r="O70" s="974"/>
      <c r="P70" s="975"/>
      <c r="Q70" s="976">
        <v>138</v>
      </c>
      <c r="R70" s="970"/>
      <c r="S70" s="970"/>
      <c r="T70" s="970"/>
      <c r="U70" s="970"/>
      <c r="V70" s="970">
        <v>133</v>
      </c>
      <c r="W70" s="970"/>
      <c r="X70" s="970"/>
      <c r="Y70" s="970"/>
      <c r="Z70" s="970"/>
      <c r="AA70" s="970">
        <f t="shared" ref="AA70:AA76" si="1">Q70-V70</f>
        <v>5</v>
      </c>
      <c r="AB70" s="970"/>
      <c r="AC70" s="970"/>
      <c r="AD70" s="970"/>
      <c r="AE70" s="970"/>
      <c r="AF70" s="970">
        <f t="shared" ref="AF70:AF76" si="2">AA70</f>
        <v>5</v>
      </c>
      <c r="AG70" s="970"/>
      <c r="AH70" s="970"/>
      <c r="AI70" s="970"/>
      <c r="AJ70" s="970"/>
      <c r="AK70" s="970">
        <v>0</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25">
      <c r="A71" s="214">
        <v>4</v>
      </c>
      <c r="B71" s="973" t="s">
        <v>538</v>
      </c>
      <c r="C71" s="974"/>
      <c r="D71" s="974"/>
      <c r="E71" s="974"/>
      <c r="F71" s="974"/>
      <c r="G71" s="974"/>
      <c r="H71" s="974"/>
      <c r="I71" s="974"/>
      <c r="J71" s="974"/>
      <c r="K71" s="974"/>
      <c r="L71" s="974"/>
      <c r="M71" s="974"/>
      <c r="N71" s="974"/>
      <c r="O71" s="974"/>
      <c r="P71" s="975"/>
      <c r="Q71" s="976">
        <v>137</v>
      </c>
      <c r="R71" s="970"/>
      <c r="S71" s="970"/>
      <c r="T71" s="970"/>
      <c r="U71" s="970"/>
      <c r="V71" s="970">
        <v>119</v>
      </c>
      <c r="W71" s="970"/>
      <c r="X71" s="970"/>
      <c r="Y71" s="970"/>
      <c r="Z71" s="970"/>
      <c r="AA71" s="970">
        <f t="shared" si="1"/>
        <v>18</v>
      </c>
      <c r="AB71" s="970"/>
      <c r="AC71" s="970"/>
      <c r="AD71" s="970"/>
      <c r="AE71" s="970"/>
      <c r="AF71" s="970">
        <f t="shared" si="2"/>
        <v>18</v>
      </c>
      <c r="AG71" s="970"/>
      <c r="AH71" s="970"/>
      <c r="AI71" s="970"/>
      <c r="AJ71" s="970"/>
      <c r="AK71" s="970">
        <v>0</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25">
      <c r="A72" s="214">
        <v>5</v>
      </c>
      <c r="B72" s="973" t="s">
        <v>539</v>
      </c>
      <c r="C72" s="974"/>
      <c r="D72" s="974"/>
      <c r="E72" s="974"/>
      <c r="F72" s="974"/>
      <c r="G72" s="974"/>
      <c r="H72" s="974"/>
      <c r="I72" s="974"/>
      <c r="J72" s="974"/>
      <c r="K72" s="974"/>
      <c r="L72" s="974"/>
      <c r="M72" s="974"/>
      <c r="N72" s="974"/>
      <c r="O72" s="974"/>
      <c r="P72" s="975"/>
      <c r="Q72" s="976">
        <v>393</v>
      </c>
      <c r="R72" s="970"/>
      <c r="S72" s="970"/>
      <c r="T72" s="970"/>
      <c r="U72" s="970"/>
      <c r="V72" s="970">
        <v>391</v>
      </c>
      <c r="W72" s="970"/>
      <c r="X72" s="970"/>
      <c r="Y72" s="970"/>
      <c r="Z72" s="970"/>
      <c r="AA72" s="970">
        <v>16</v>
      </c>
      <c r="AB72" s="970"/>
      <c r="AC72" s="970"/>
      <c r="AD72" s="970"/>
      <c r="AE72" s="970"/>
      <c r="AF72" s="970">
        <f t="shared" si="2"/>
        <v>16</v>
      </c>
      <c r="AG72" s="970"/>
      <c r="AH72" s="970"/>
      <c r="AI72" s="970"/>
      <c r="AJ72" s="970"/>
      <c r="AK72" s="970">
        <v>0</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25">
      <c r="A73" s="214">
        <v>6</v>
      </c>
      <c r="B73" s="973" t="s">
        <v>540</v>
      </c>
      <c r="C73" s="974"/>
      <c r="D73" s="974"/>
      <c r="E73" s="974"/>
      <c r="F73" s="974"/>
      <c r="G73" s="974"/>
      <c r="H73" s="974"/>
      <c r="I73" s="974"/>
      <c r="J73" s="974"/>
      <c r="K73" s="974"/>
      <c r="L73" s="974"/>
      <c r="M73" s="974"/>
      <c r="N73" s="974"/>
      <c r="O73" s="974"/>
      <c r="P73" s="975"/>
      <c r="Q73" s="976">
        <v>142</v>
      </c>
      <c r="R73" s="970"/>
      <c r="S73" s="970"/>
      <c r="T73" s="970"/>
      <c r="U73" s="970"/>
      <c r="V73" s="970">
        <v>131</v>
      </c>
      <c r="W73" s="970"/>
      <c r="X73" s="970"/>
      <c r="Y73" s="970"/>
      <c r="Z73" s="970"/>
      <c r="AA73" s="970">
        <f t="shared" si="1"/>
        <v>11</v>
      </c>
      <c r="AB73" s="970"/>
      <c r="AC73" s="970"/>
      <c r="AD73" s="970"/>
      <c r="AE73" s="970"/>
      <c r="AF73" s="970">
        <f t="shared" si="2"/>
        <v>11</v>
      </c>
      <c r="AG73" s="970"/>
      <c r="AH73" s="970"/>
      <c r="AI73" s="970"/>
      <c r="AJ73" s="970"/>
      <c r="AK73" s="970">
        <v>0</v>
      </c>
      <c r="AL73" s="970"/>
      <c r="AM73" s="970"/>
      <c r="AN73" s="970"/>
      <c r="AO73" s="970"/>
      <c r="AP73" s="970">
        <v>0</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25">
      <c r="A74" s="214">
        <v>7</v>
      </c>
      <c r="B74" s="973" t="s">
        <v>541</v>
      </c>
      <c r="C74" s="974"/>
      <c r="D74" s="974"/>
      <c r="E74" s="974"/>
      <c r="F74" s="974"/>
      <c r="G74" s="974"/>
      <c r="H74" s="974"/>
      <c r="I74" s="974"/>
      <c r="J74" s="974"/>
      <c r="K74" s="974"/>
      <c r="L74" s="974"/>
      <c r="M74" s="974"/>
      <c r="N74" s="974"/>
      <c r="O74" s="974"/>
      <c r="P74" s="975"/>
      <c r="Q74" s="976">
        <v>121</v>
      </c>
      <c r="R74" s="970"/>
      <c r="S74" s="970"/>
      <c r="T74" s="970"/>
      <c r="U74" s="970"/>
      <c r="V74" s="970">
        <v>94</v>
      </c>
      <c r="W74" s="970"/>
      <c r="X74" s="970"/>
      <c r="Y74" s="970"/>
      <c r="Z74" s="970"/>
      <c r="AA74" s="970">
        <f t="shared" si="1"/>
        <v>27</v>
      </c>
      <c r="AB74" s="970"/>
      <c r="AC74" s="970"/>
      <c r="AD74" s="970"/>
      <c r="AE74" s="970"/>
      <c r="AF74" s="970">
        <v>25</v>
      </c>
      <c r="AG74" s="970"/>
      <c r="AH74" s="970"/>
      <c r="AI74" s="970"/>
      <c r="AJ74" s="970"/>
      <c r="AK74" s="970">
        <v>0</v>
      </c>
      <c r="AL74" s="970"/>
      <c r="AM74" s="970"/>
      <c r="AN74" s="970"/>
      <c r="AO74" s="970"/>
      <c r="AP74" s="970">
        <v>0</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25">
      <c r="A75" s="214">
        <v>8</v>
      </c>
      <c r="B75" s="973" t="s">
        <v>542</v>
      </c>
      <c r="C75" s="974"/>
      <c r="D75" s="974"/>
      <c r="E75" s="974"/>
      <c r="F75" s="974"/>
      <c r="G75" s="974"/>
      <c r="H75" s="974"/>
      <c r="I75" s="974"/>
      <c r="J75" s="974"/>
      <c r="K75" s="974"/>
      <c r="L75" s="974"/>
      <c r="M75" s="974"/>
      <c r="N75" s="974"/>
      <c r="O75" s="974"/>
      <c r="P75" s="975"/>
      <c r="Q75" s="977">
        <v>141609</v>
      </c>
      <c r="R75" s="978"/>
      <c r="S75" s="978"/>
      <c r="T75" s="978"/>
      <c r="U75" s="979"/>
      <c r="V75" s="980">
        <v>138382</v>
      </c>
      <c r="W75" s="978"/>
      <c r="X75" s="978"/>
      <c r="Y75" s="978"/>
      <c r="Z75" s="979"/>
      <c r="AA75" s="970">
        <f t="shared" si="1"/>
        <v>3227</v>
      </c>
      <c r="AB75" s="970"/>
      <c r="AC75" s="970"/>
      <c r="AD75" s="970"/>
      <c r="AE75" s="970"/>
      <c r="AF75" s="970">
        <f t="shared" si="2"/>
        <v>3227</v>
      </c>
      <c r="AG75" s="970"/>
      <c r="AH75" s="970"/>
      <c r="AI75" s="970"/>
      <c r="AJ75" s="970"/>
      <c r="AK75" s="980">
        <v>121</v>
      </c>
      <c r="AL75" s="978"/>
      <c r="AM75" s="978"/>
      <c r="AN75" s="978"/>
      <c r="AO75" s="979"/>
      <c r="AP75" s="980">
        <v>0</v>
      </c>
      <c r="AQ75" s="978"/>
      <c r="AR75" s="978"/>
      <c r="AS75" s="978"/>
      <c r="AT75" s="979"/>
      <c r="AU75" s="980">
        <v>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25">
      <c r="A76" s="214">
        <v>9</v>
      </c>
      <c r="B76" s="973" t="s">
        <v>543</v>
      </c>
      <c r="C76" s="974"/>
      <c r="D76" s="974"/>
      <c r="E76" s="974"/>
      <c r="F76" s="974"/>
      <c r="G76" s="974"/>
      <c r="H76" s="974"/>
      <c r="I76" s="974"/>
      <c r="J76" s="974"/>
      <c r="K76" s="974"/>
      <c r="L76" s="974"/>
      <c r="M76" s="974"/>
      <c r="N76" s="974"/>
      <c r="O76" s="974"/>
      <c r="P76" s="975"/>
      <c r="Q76" s="977">
        <v>141</v>
      </c>
      <c r="R76" s="978"/>
      <c r="S76" s="978"/>
      <c r="T76" s="978"/>
      <c r="U76" s="979"/>
      <c r="V76" s="980">
        <v>141</v>
      </c>
      <c r="W76" s="978"/>
      <c r="X76" s="978"/>
      <c r="Y76" s="978"/>
      <c r="Z76" s="979"/>
      <c r="AA76" s="970">
        <f t="shared" si="1"/>
        <v>0</v>
      </c>
      <c r="AB76" s="970"/>
      <c r="AC76" s="970"/>
      <c r="AD76" s="970"/>
      <c r="AE76" s="970"/>
      <c r="AF76" s="970">
        <f t="shared" si="2"/>
        <v>0</v>
      </c>
      <c r="AG76" s="970"/>
      <c r="AH76" s="970"/>
      <c r="AI76" s="970"/>
      <c r="AJ76" s="970"/>
      <c r="AK76" s="980">
        <v>2</v>
      </c>
      <c r="AL76" s="978"/>
      <c r="AM76" s="978"/>
      <c r="AN76" s="978"/>
      <c r="AO76" s="979"/>
      <c r="AP76" s="980">
        <v>0</v>
      </c>
      <c r="AQ76" s="978"/>
      <c r="AR76" s="978"/>
      <c r="AS76" s="978"/>
      <c r="AT76" s="979"/>
      <c r="AU76" s="980">
        <v>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2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2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2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2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2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2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2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2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2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2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2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3">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SUM(AF68:AJ76)</f>
        <v>4855</v>
      </c>
      <c r="AG88" s="958"/>
      <c r="AH88" s="958"/>
      <c r="AI88" s="958"/>
      <c r="AJ88" s="958"/>
      <c r="AK88" s="962"/>
      <c r="AL88" s="962"/>
      <c r="AM88" s="962"/>
      <c r="AN88" s="962"/>
      <c r="AO88" s="962"/>
      <c r="AP88" s="958">
        <f>SUM(AP68:AT76)</f>
        <v>1398</v>
      </c>
      <c r="AQ88" s="958"/>
      <c r="AR88" s="958"/>
      <c r="AS88" s="958"/>
      <c r="AT88" s="958"/>
      <c r="AU88" s="958">
        <f>SUM(AU68:AY76)</f>
        <v>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2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2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2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2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2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2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2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2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2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2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2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2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2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3">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2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2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2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3">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2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287</v>
      </c>
      <c r="AG109" s="893"/>
      <c r="AH109" s="893"/>
      <c r="AI109" s="893"/>
      <c r="AJ109" s="894"/>
      <c r="AK109" s="895" t="s">
        <v>286</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287</v>
      </c>
      <c r="BW109" s="893"/>
      <c r="BX109" s="893"/>
      <c r="BY109" s="893"/>
      <c r="BZ109" s="894"/>
      <c r="CA109" s="895" t="s">
        <v>286</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287</v>
      </c>
      <c r="DM109" s="893"/>
      <c r="DN109" s="893"/>
      <c r="DO109" s="893"/>
      <c r="DP109" s="894"/>
      <c r="DQ109" s="895" t="s">
        <v>286</v>
      </c>
      <c r="DR109" s="893"/>
      <c r="DS109" s="893"/>
      <c r="DT109" s="893"/>
      <c r="DU109" s="894"/>
      <c r="DV109" s="895" t="s">
        <v>402</v>
      </c>
      <c r="DW109" s="893"/>
      <c r="DX109" s="893"/>
      <c r="DY109" s="893"/>
      <c r="DZ109" s="924"/>
    </row>
    <row r="110" spans="1:131" s="199" customFormat="1" ht="26.25" customHeight="1" x14ac:dyDescent="0.2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378144</v>
      </c>
      <c r="AB110" s="886"/>
      <c r="AC110" s="886"/>
      <c r="AD110" s="886"/>
      <c r="AE110" s="887"/>
      <c r="AF110" s="888">
        <v>359774</v>
      </c>
      <c r="AG110" s="886"/>
      <c r="AH110" s="886"/>
      <c r="AI110" s="886"/>
      <c r="AJ110" s="887"/>
      <c r="AK110" s="888">
        <v>367670</v>
      </c>
      <c r="AL110" s="886"/>
      <c r="AM110" s="886"/>
      <c r="AN110" s="886"/>
      <c r="AO110" s="887"/>
      <c r="AP110" s="889">
        <v>21.1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3492831</v>
      </c>
      <c r="BR110" s="833"/>
      <c r="BS110" s="833"/>
      <c r="BT110" s="833"/>
      <c r="BU110" s="833"/>
      <c r="BV110" s="833">
        <v>3397308</v>
      </c>
      <c r="BW110" s="833"/>
      <c r="BX110" s="833"/>
      <c r="BY110" s="833"/>
      <c r="BZ110" s="833"/>
      <c r="CA110" s="833">
        <v>3306233</v>
      </c>
      <c r="CB110" s="833"/>
      <c r="CC110" s="833"/>
      <c r="CD110" s="833"/>
      <c r="CE110" s="833"/>
      <c r="CF110" s="857">
        <v>189.9</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2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2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185596</v>
      </c>
      <c r="BR112" s="805"/>
      <c r="BS112" s="805"/>
      <c r="BT112" s="805"/>
      <c r="BU112" s="805"/>
      <c r="BV112" s="805">
        <v>181398</v>
      </c>
      <c r="BW112" s="805"/>
      <c r="BX112" s="805"/>
      <c r="BY112" s="805"/>
      <c r="BZ112" s="805"/>
      <c r="CA112" s="805">
        <v>170704</v>
      </c>
      <c r="CB112" s="805"/>
      <c r="CC112" s="805"/>
      <c r="CD112" s="805"/>
      <c r="CE112" s="805"/>
      <c r="CF112" s="866">
        <v>9.8000000000000007</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2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2032</v>
      </c>
      <c r="AB113" s="914"/>
      <c r="AC113" s="914"/>
      <c r="AD113" s="914"/>
      <c r="AE113" s="915"/>
      <c r="AF113" s="916">
        <v>2221</v>
      </c>
      <c r="AG113" s="914"/>
      <c r="AH113" s="914"/>
      <c r="AI113" s="914"/>
      <c r="AJ113" s="915"/>
      <c r="AK113" s="916">
        <v>2518</v>
      </c>
      <c r="AL113" s="914"/>
      <c r="AM113" s="914"/>
      <c r="AN113" s="914"/>
      <c r="AO113" s="915"/>
      <c r="AP113" s="917">
        <v>0.1</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271248</v>
      </c>
      <c r="BR113" s="805"/>
      <c r="BS113" s="805"/>
      <c r="BT113" s="805"/>
      <c r="BU113" s="805"/>
      <c r="BV113" s="805">
        <v>255781</v>
      </c>
      <c r="BW113" s="805"/>
      <c r="BX113" s="805"/>
      <c r="BY113" s="805"/>
      <c r="BZ113" s="805"/>
      <c r="CA113" s="805">
        <v>238412</v>
      </c>
      <c r="CB113" s="805"/>
      <c r="CC113" s="805"/>
      <c r="CD113" s="805"/>
      <c r="CE113" s="805"/>
      <c r="CF113" s="866">
        <v>13.7</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2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12013</v>
      </c>
      <c r="AB114" s="768"/>
      <c r="AC114" s="768"/>
      <c r="AD114" s="768"/>
      <c r="AE114" s="769"/>
      <c r="AF114" s="770">
        <v>14215</v>
      </c>
      <c r="AG114" s="768"/>
      <c r="AH114" s="768"/>
      <c r="AI114" s="768"/>
      <c r="AJ114" s="769"/>
      <c r="AK114" s="770">
        <v>14087</v>
      </c>
      <c r="AL114" s="768"/>
      <c r="AM114" s="768"/>
      <c r="AN114" s="768"/>
      <c r="AO114" s="769"/>
      <c r="AP114" s="815">
        <v>0.8</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792195</v>
      </c>
      <c r="BR114" s="805"/>
      <c r="BS114" s="805"/>
      <c r="BT114" s="805"/>
      <c r="BU114" s="805"/>
      <c r="BV114" s="805">
        <v>752007</v>
      </c>
      <c r="BW114" s="805"/>
      <c r="BX114" s="805"/>
      <c r="BY114" s="805"/>
      <c r="BZ114" s="805"/>
      <c r="CA114" s="805">
        <v>693464</v>
      </c>
      <c r="CB114" s="805"/>
      <c r="CC114" s="805"/>
      <c r="CD114" s="805"/>
      <c r="CE114" s="805"/>
      <c r="CF114" s="866">
        <v>39.799999999999997</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2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2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2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392189</v>
      </c>
      <c r="AB117" s="900"/>
      <c r="AC117" s="900"/>
      <c r="AD117" s="900"/>
      <c r="AE117" s="901"/>
      <c r="AF117" s="902">
        <v>376210</v>
      </c>
      <c r="AG117" s="900"/>
      <c r="AH117" s="900"/>
      <c r="AI117" s="900"/>
      <c r="AJ117" s="901"/>
      <c r="AK117" s="902">
        <v>384275</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2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287</v>
      </c>
      <c r="AG118" s="893"/>
      <c r="AH118" s="893"/>
      <c r="AI118" s="893"/>
      <c r="AJ118" s="894"/>
      <c r="AK118" s="895" t="s">
        <v>286</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2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432</v>
      </c>
      <c r="BP119" s="869"/>
      <c r="BQ119" s="873">
        <v>4741870</v>
      </c>
      <c r="BR119" s="836"/>
      <c r="BS119" s="836"/>
      <c r="BT119" s="836"/>
      <c r="BU119" s="836"/>
      <c r="BV119" s="836">
        <v>4586494</v>
      </c>
      <c r="BW119" s="836"/>
      <c r="BX119" s="836"/>
      <c r="BY119" s="836"/>
      <c r="BZ119" s="836"/>
      <c r="CA119" s="836">
        <v>4408813</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2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2744577</v>
      </c>
      <c r="BR120" s="833"/>
      <c r="BS120" s="833"/>
      <c r="BT120" s="833"/>
      <c r="BU120" s="833"/>
      <c r="BV120" s="833">
        <v>3010279</v>
      </c>
      <c r="BW120" s="833"/>
      <c r="BX120" s="833"/>
      <c r="BY120" s="833"/>
      <c r="BZ120" s="833"/>
      <c r="CA120" s="833">
        <v>3201471</v>
      </c>
      <c r="CB120" s="833"/>
      <c r="CC120" s="833"/>
      <c r="CD120" s="833"/>
      <c r="CE120" s="833"/>
      <c r="CF120" s="857">
        <v>183.9</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185596</v>
      </c>
      <c r="DH120" s="833"/>
      <c r="DI120" s="833"/>
      <c r="DJ120" s="833"/>
      <c r="DK120" s="833"/>
      <c r="DL120" s="833">
        <v>161153</v>
      </c>
      <c r="DM120" s="833"/>
      <c r="DN120" s="833"/>
      <c r="DO120" s="833"/>
      <c r="DP120" s="833"/>
      <c r="DQ120" s="833">
        <v>170704</v>
      </c>
      <c r="DR120" s="833"/>
      <c r="DS120" s="833"/>
      <c r="DT120" s="833"/>
      <c r="DU120" s="833"/>
      <c r="DV120" s="834">
        <v>9.8000000000000007</v>
      </c>
      <c r="DW120" s="834"/>
      <c r="DX120" s="834"/>
      <c r="DY120" s="834"/>
      <c r="DZ120" s="835"/>
    </row>
    <row r="121" spans="1:130" s="199" customFormat="1" ht="26.25" customHeight="1" x14ac:dyDescent="0.2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t="s">
        <v>112</v>
      </c>
      <c r="BR121" s="805"/>
      <c r="BS121" s="805"/>
      <c r="BT121" s="805"/>
      <c r="BU121" s="805"/>
      <c r="BV121" s="805" t="s">
        <v>112</v>
      </c>
      <c r="BW121" s="805"/>
      <c r="BX121" s="805"/>
      <c r="BY121" s="805"/>
      <c r="BZ121" s="805"/>
      <c r="CA121" s="805" t="s">
        <v>112</v>
      </c>
      <c r="CB121" s="805"/>
      <c r="CC121" s="805"/>
      <c r="CD121" s="805"/>
      <c r="CE121" s="805"/>
      <c r="CF121" s="866" t="s">
        <v>112</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t="s">
        <v>112</v>
      </c>
      <c r="DH121" s="805"/>
      <c r="DI121" s="805"/>
      <c r="DJ121" s="805"/>
      <c r="DK121" s="805"/>
      <c r="DL121" s="805" t="s">
        <v>112</v>
      </c>
      <c r="DM121" s="805"/>
      <c r="DN121" s="805"/>
      <c r="DO121" s="805"/>
      <c r="DP121" s="805"/>
      <c r="DQ121" s="805" t="s">
        <v>112</v>
      </c>
      <c r="DR121" s="805"/>
      <c r="DS121" s="805"/>
      <c r="DT121" s="805"/>
      <c r="DU121" s="805"/>
      <c r="DV121" s="782" t="s">
        <v>112</v>
      </c>
      <c r="DW121" s="782"/>
      <c r="DX121" s="782"/>
      <c r="DY121" s="782"/>
      <c r="DZ121" s="783"/>
    </row>
    <row r="122" spans="1:130" s="199" customFormat="1" ht="26.25" customHeight="1" x14ac:dyDescent="0.2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2754360</v>
      </c>
      <c r="BR122" s="836"/>
      <c r="BS122" s="836"/>
      <c r="BT122" s="836"/>
      <c r="BU122" s="836"/>
      <c r="BV122" s="836">
        <v>2766005</v>
      </c>
      <c r="BW122" s="836"/>
      <c r="BX122" s="836"/>
      <c r="BY122" s="836"/>
      <c r="BZ122" s="836"/>
      <c r="CA122" s="836">
        <v>2469995</v>
      </c>
      <c r="CB122" s="836"/>
      <c r="CC122" s="836"/>
      <c r="CD122" s="836"/>
      <c r="CE122" s="836"/>
      <c r="CF122" s="837">
        <v>141.9</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2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440</v>
      </c>
      <c r="BP123" s="869"/>
      <c r="BQ123" s="823">
        <v>5498937</v>
      </c>
      <c r="BR123" s="824"/>
      <c r="BS123" s="824"/>
      <c r="BT123" s="824"/>
      <c r="BU123" s="824"/>
      <c r="BV123" s="824">
        <v>5776284</v>
      </c>
      <c r="BW123" s="824"/>
      <c r="BX123" s="824"/>
      <c r="BY123" s="824"/>
      <c r="BZ123" s="824"/>
      <c r="CA123" s="824">
        <v>5671466</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3">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2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3">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2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3">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t="s">
        <v>112</v>
      </c>
      <c r="AB128" s="789"/>
      <c r="AC128" s="789"/>
      <c r="AD128" s="789"/>
      <c r="AE128" s="790"/>
      <c r="AF128" s="791" t="s">
        <v>112</v>
      </c>
      <c r="AG128" s="789"/>
      <c r="AH128" s="789"/>
      <c r="AI128" s="789"/>
      <c r="AJ128" s="790"/>
      <c r="AK128" s="791" t="s">
        <v>112</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2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2005423</v>
      </c>
      <c r="AB129" s="768"/>
      <c r="AC129" s="768"/>
      <c r="AD129" s="768"/>
      <c r="AE129" s="769"/>
      <c r="AF129" s="770">
        <v>2075558</v>
      </c>
      <c r="AG129" s="768"/>
      <c r="AH129" s="768"/>
      <c r="AI129" s="768"/>
      <c r="AJ129" s="769"/>
      <c r="AK129" s="770">
        <v>2035900</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289437</v>
      </c>
      <c r="AB130" s="768"/>
      <c r="AC130" s="768"/>
      <c r="AD130" s="768"/>
      <c r="AE130" s="769"/>
      <c r="AF130" s="770">
        <v>274655</v>
      </c>
      <c r="AG130" s="768"/>
      <c r="AH130" s="768"/>
      <c r="AI130" s="768"/>
      <c r="AJ130" s="769"/>
      <c r="AK130" s="770">
        <v>295108</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5.5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3">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1715986</v>
      </c>
      <c r="AB131" s="751"/>
      <c r="AC131" s="751"/>
      <c r="AD131" s="751"/>
      <c r="AE131" s="752"/>
      <c r="AF131" s="753">
        <v>1800903</v>
      </c>
      <c r="AG131" s="751"/>
      <c r="AH131" s="751"/>
      <c r="AI131" s="751"/>
      <c r="AJ131" s="752"/>
      <c r="AK131" s="753">
        <v>1740792</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5.9879276399999997</v>
      </c>
      <c r="AB132" s="731"/>
      <c r="AC132" s="731"/>
      <c r="AD132" s="731"/>
      <c r="AE132" s="732"/>
      <c r="AF132" s="733">
        <v>5.6391154879999998</v>
      </c>
      <c r="AG132" s="731"/>
      <c r="AH132" s="731"/>
      <c r="AI132" s="731"/>
      <c r="AJ132" s="732"/>
      <c r="AK132" s="733">
        <v>5.1222087419999998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3">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6.5</v>
      </c>
      <c r="AB133" s="710"/>
      <c r="AC133" s="710"/>
      <c r="AD133" s="710"/>
      <c r="AE133" s="711"/>
      <c r="AF133" s="709">
        <v>6</v>
      </c>
      <c r="AG133" s="710"/>
      <c r="AH133" s="710"/>
      <c r="AI133" s="710"/>
      <c r="AJ133" s="711"/>
      <c r="AK133" s="709">
        <v>5.5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2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5"/>
  <cols>
    <col min="1" max="36" width="9" style="244" customWidth="1"/>
    <col min="37" max="16384" width="9" style="243" hidden="1"/>
  </cols>
  <sheetData>
    <row r="1" spans="2:36" ht="12.75"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2.75" x14ac:dyDescent="0.25"/>
    <row r="3" spans="2:36" ht="12.75" x14ac:dyDescent="0.25"/>
    <row r="4" spans="2:36" ht="12.75" x14ac:dyDescent="0.25"/>
    <row r="5" spans="2:36" ht="12.75" x14ac:dyDescent="0.25"/>
    <row r="6" spans="2:36" ht="12.75" x14ac:dyDescent="0.25"/>
    <row r="7" spans="2:36" ht="12.75" x14ac:dyDescent="0.25"/>
    <row r="8" spans="2:36" ht="12.75" x14ac:dyDescent="0.25"/>
    <row r="9" spans="2:36" ht="12.75" x14ac:dyDescent="0.25"/>
    <row r="10" spans="2:36" ht="12.75" x14ac:dyDescent="0.25"/>
    <row r="11" spans="2:36" ht="12.75" x14ac:dyDescent="0.25"/>
    <row r="12" spans="2:36" ht="12.75" x14ac:dyDescent="0.25"/>
    <row r="13" spans="2:36" ht="12.75" x14ac:dyDescent="0.25"/>
    <row r="14" spans="2:36" ht="12.75" x14ac:dyDescent="0.25"/>
    <row r="15" spans="2:36" ht="12.75" x14ac:dyDescent="0.25"/>
    <row r="16" spans="2:36" ht="12.75" x14ac:dyDescent="0.25">
      <c r="AJ16" s="243"/>
    </row>
    <row r="17" spans="34:36" ht="12.75" x14ac:dyDescent="0.25">
      <c r="AJ17" s="243"/>
    </row>
    <row r="18" spans="34:36" ht="12.75" x14ac:dyDescent="0.25"/>
    <row r="19" spans="34:36" ht="12.75" x14ac:dyDescent="0.25"/>
    <row r="20" spans="34:36" ht="12.75" x14ac:dyDescent="0.25">
      <c r="AI20" s="243"/>
      <c r="AJ20" s="243"/>
    </row>
    <row r="21" spans="34:36" ht="12.75" x14ac:dyDescent="0.25">
      <c r="AJ21" s="243"/>
    </row>
    <row r="22" spans="34:36" ht="12.75" x14ac:dyDescent="0.25"/>
    <row r="23" spans="34:36" ht="12.75" x14ac:dyDescent="0.25">
      <c r="AI23" s="243"/>
      <c r="AJ23" s="243"/>
    </row>
    <row r="24" spans="34:36" ht="12.75" x14ac:dyDescent="0.25">
      <c r="AJ24" s="243"/>
    </row>
    <row r="25" spans="34:36" ht="12.75" x14ac:dyDescent="0.25">
      <c r="AJ25" s="243"/>
    </row>
    <row r="26" spans="34:36" ht="12.75" x14ac:dyDescent="0.25">
      <c r="AI26" s="243"/>
      <c r="AJ26" s="243"/>
    </row>
    <row r="27" spans="34:36" ht="12.75" x14ac:dyDescent="0.25"/>
    <row r="28" spans="34:36" ht="12.75" x14ac:dyDescent="0.25">
      <c r="AI28" s="243"/>
      <c r="AJ28" s="243"/>
    </row>
    <row r="29" spans="34:36" ht="12.75" x14ac:dyDescent="0.25">
      <c r="AJ29" s="243"/>
    </row>
    <row r="30" spans="34:36" ht="12.75" x14ac:dyDescent="0.25"/>
    <row r="31" spans="34:36" ht="12.75" x14ac:dyDescent="0.25">
      <c r="AH31" s="243"/>
      <c r="AI31" s="243"/>
      <c r="AJ31" s="243"/>
    </row>
    <row r="32" spans="34:36" ht="12.75" x14ac:dyDescent="0.25"/>
    <row r="33" spans="28:36" ht="12.75" x14ac:dyDescent="0.25">
      <c r="AI33" s="243"/>
      <c r="AJ33" s="243"/>
    </row>
    <row r="34" spans="28:36" ht="12.75" x14ac:dyDescent="0.25">
      <c r="AF34" s="243"/>
    </row>
    <row r="35" spans="28:36" ht="12.75" x14ac:dyDescent="0.25">
      <c r="AB35" s="243"/>
      <c r="AC35" s="243"/>
      <c r="AD35" s="243"/>
      <c r="AF35" s="243"/>
      <c r="AG35" s="243"/>
      <c r="AH35" s="243"/>
      <c r="AI35" s="243"/>
      <c r="AJ35" s="243"/>
    </row>
    <row r="36" spans="28:36" ht="12.75" x14ac:dyDescent="0.25"/>
    <row r="37" spans="28:36" ht="12.75" x14ac:dyDescent="0.25">
      <c r="AE37" s="243"/>
      <c r="AJ37" s="243"/>
    </row>
    <row r="38" spans="28:36" ht="12.75" x14ac:dyDescent="0.25">
      <c r="AB38" s="243"/>
      <c r="AC38" s="243"/>
      <c r="AD38" s="243"/>
      <c r="AE38" s="243"/>
      <c r="AG38" s="243"/>
      <c r="AH38" s="243"/>
      <c r="AI38" s="243"/>
      <c r="AJ38" s="243"/>
    </row>
    <row r="39" spans="28:36" ht="12.75" x14ac:dyDescent="0.25"/>
    <row r="40" spans="28:36" ht="12.75" x14ac:dyDescent="0.25"/>
    <row r="41" spans="28:36" ht="12.75" x14ac:dyDescent="0.25"/>
    <row r="42" spans="28:36" ht="12.75" x14ac:dyDescent="0.25"/>
    <row r="43" spans="28:36" ht="12.75" x14ac:dyDescent="0.25"/>
    <row r="44" spans="28:36" ht="12.75" x14ac:dyDescent="0.25"/>
    <row r="45" spans="28:36" ht="12.75" x14ac:dyDescent="0.25"/>
    <row r="46" spans="28:36" ht="12.75" x14ac:dyDescent="0.25"/>
    <row r="47" spans="28:36" ht="12.75" x14ac:dyDescent="0.25"/>
    <row r="48" spans="28:36" ht="12.75" x14ac:dyDescent="0.25"/>
    <row r="49" spans="22:36" ht="12.75" x14ac:dyDescent="0.25">
      <c r="AG49" s="243"/>
      <c r="AH49" s="243"/>
      <c r="AI49" s="243"/>
      <c r="AJ49" s="243"/>
    </row>
    <row r="50" spans="22:36" ht="12.75" x14ac:dyDescent="0.25"/>
    <row r="51" spans="22:36" ht="12.75" x14ac:dyDescent="0.25"/>
    <row r="52" spans="22:36" ht="12.75" x14ac:dyDescent="0.25"/>
    <row r="53" spans="22:36" ht="12.75" x14ac:dyDescent="0.25"/>
    <row r="54" spans="22:36" ht="12.75" x14ac:dyDescent="0.25"/>
    <row r="55" spans="22:36" ht="12.75" x14ac:dyDescent="0.25"/>
    <row r="56" spans="22:36" ht="12.75" x14ac:dyDescent="0.25"/>
    <row r="57" spans="22:36" ht="12.75" x14ac:dyDescent="0.25"/>
    <row r="58" spans="22:36" ht="12.75" x14ac:dyDescent="0.25"/>
    <row r="59" spans="22:36" ht="12.75" x14ac:dyDescent="0.25"/>
    <row r="60" spans="22:36" ht="12.75" x14ac:dyDescent="0.25"/>
    <row r="61" spans="22:36" ht="12.75" x14ac:dyDescent="0.25"/>
    <row r="62" spans="22:36" ht="12.75" x14ac:dyDescent="0.25"/>
    <row r="63" spans="22:36" ht="12.75" x14ac:dyDescent="0.25">
      <c r="W63" s="243"/>
      <c r="AA63" s="243"/>
    </row>
    <row r="64" spans="22:36" ht="12.75" x14ac:dyDescent="0.25">
      <c r="V64" s="243"/>
    </row>
    <row r="65" spans="15:36" ht="12.75" x14ac:dyDescent="0.25">
      <c r="X65" s="243"/>
      <c r="Z65" s="243"/>
      <c r="AC65" s="243"/>
    </row>
    <row r="66" spans="15:36" ht="12.75" x14ac:dyDescent="0.25">
      <c r="Q66" s="243"/>
      <c r="S66" s="243"/>
      <c r="U66" s="243"/>
      <c r="AF66" s="243"/>
    </row>
    <row r="67" spans="15:36" ht="12.75" x14ac:dyDescent="0.25">
      <c r="O67" s="243"/>
      <c r="P67" s="243"/>
      <c r="R67" s="243"/>
      <c r="T67" s="243"/>
      <c r="Y67" s="243"/>
      <c r="AB67" s="243"/>
      <c r="AD67" s="243"/>
      <c r="AE67" s="243"/>
      <c r="AG67" s="243"/>
      <c r="AH67" s="243"/>
      <c r="AI67" s="243"/>
      <c r="AJ67" s="243"/>
    </row>
    <row r="68" spans="15:36" ht="12.75" x14ac:dyDescent="0.25"/>
    <row r="69" spans="15:36" ht="12.75" x14ac:dyDescent="0.25"/>
    <row r="70" spans="15:36" ht="12.75" x14ac:dyDescent="0.25"/>
    <row r="71" spans="15:36" ht="12.75" x14ac:dyDescent="0.25"/>
    <row r="72" spans="15:36" ht="12.75" x14ac:dyDescent="0.25">
      <c r="AJ72" s="243"/>
    </row>
    <row r="73" spans="15:36" ht="12.75" x14ac:dyDescent="0.25">
      <c r="AJ73" s="243"/>
    </row>
    <row r="74" spans="15:36" ht="12.75" x14ac:dyDescent="0.25"/>
    <row r="75" spans="15:36" ht="12.75" x14ac:dyDescent="0.25"/>
    <row r="76" spans="15:36" ht="12.75" x14ac:dyDescent="0.25"/>
    <row r="77" spans="15:36" ht="12.75" x14ac:dyDescent="0.25"/>
    <row r="78" spans="15:36" ht="12.75" x14ac:dyDescent="0.25"/>
    <row r="79" spans="15:36" ht="12.75" x14ac:dyDescent="0.25"/>
    <row r="80" spans="15:36" ht="12.75" x14ac:dyDescent="0.25"/>
    <row r="81" spans="27:27" ht="12.75" x14ac:dyDescent="0.25"/>
    <row r="82" spans="27:27" ht="12.75" x14ac:dyDescent="0.25"/>
    <row r="83" spans="27:27" ht="12.75" x14ac:dyDescent="0.25"/>
    <row r="84" spans="27:27" ht="12.75" x14ac:dyDescent="0.25"/>
    <row r="85" spans="27:27" ht="12.75" x14ac:dyDescent="0.25"/>
    <row r="86" spans="27:27" ht="12.75" x14ac:dyDescent="0.25"/>
    <row r="87" spans="27:27" ht="12.75" x14ac:dyDescent="0.25"/>
    <row r="88" spans="27:27" ht="12.75" x14ac:dyDescent="0.25"/>
    <row r="89" spans="27:27" ht="12.75" x14ac:dyDescent="0.25"/>
    <row r="90" spans="27:27" ht="12.75" x14ac:dyDescent="0.25"/>
    <row r="91" spans="27:27" ht="12.75" x14ac:dyDescent="0.25"/>
    <row r="92" spans="27:27" ht="12.75" x14ac:dyDescent="0.25"/>
    <row r="93" spans="27:27" ht="12.75" x14ac:dyDescent="0.25"/>
    <row r="94" spans="27:27" ht="12.75" x14ac:dyDescent="0.25"/>
    <row r="95" spans="27:27" ht="12.75" x14ac:dyDescent="0.25"/>
    <row r="96" spans="27:27" ht="12.75" x14ac:dyDescent="0.25">
      <c r="AA96" s="243"/>
    </row>
    <row r="97" spans="24:36" ht="12.75" x14ac:dyDescent="0.25">
      <c r="AA97" s="243"/>
    </row>
    <row r="98" spans="24:36" ht="12.75" hidden="1" x14ac:dyDescent="0.25">
      <c r="AA98" s="243"/>
    </row>
    <row r="99" spans="24:36" ht="12.75" hidden="1" x14ac:dyDescent="0.25">
      <c r="AA99" s="243"/>
    </row>
    <row r="100" spans="24:36" ht="12.75" hidden="1" x14ac:dyDescent="0.25"/>
    <row r="101" spans="24:36" ht="12" hidden="1" customHeight="1" x14ac:dyDescent="0.25">
      <c r="X101" s="243"/>
      <c r="Y101" s="243"/>
      <c r="Z101" s="243"/>
      <c r="AC101" s="243"/>
    </row>
    <row r="102" spans="24:36" ht="1.5" hidden="1" customHeight="1" x14ac:dyDescent="0.25">
      <c r="AC102" s="243"/>
      <c r="AF102" s="243"/>
    </row>
    <row r="103" spans="24:36" ht="12.75" hidden="1" x14ac:dyDescent="0.25">
      <c r="AB103" s="243"/>
      <c r="AD103" s="243"/>
      <c r="AE103" s="243"/>
      <c r="AF103" s="243"/>
      <c r="AG103" s="243"/>
      <c r="AH103" s="243"/>
      <c r="AI103" s="243"/>
      <c r="AJ103" s="243"/>
    </row>
    <row r="104" spans="24:36" ht="12.75" hidden="1" x14ac:dyDescent="0.25">
      <c r="AD104" s="243"/>
      <c r="AE104" s="243"/>
      <c r="AG104" s="243"/>
      <c r="AH104" s="243"/>
      <c r="AI104" s="243"/>
      <c r="AJ104" s="243"/>
    </row>
    <row r="105" spans="24:36" ht="12.75" hidden="1" customHeight="1" x14ac:dyDescent="0.25"/>
    <row r="106" spans="24:36" ht="12.75" hidden="1" x14ac:dyDescent="0.25"/>
    <row r="107" spans="24:36" ht="12.75" hidden="1" x14ac:dyDescent="0.25"/>
    <row r="108" spans="24:36" ht="12.75" hidden="1" x14ac:dyDescent="0.25"/>
    <row r="109" spans="24:36" ht="12.75" hidden="1" x14ac:dyDescent="0.25"/>
    <row r="110" spans="24:36" ht="12.75" hidden="1" x14ac:dyDescent="0.2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25"/>
  <cols>
    <col min="1" max="1" width="9.1328125" style="244" customWidth="1"/>
    <col min="2" max="15" width="9" style="244" customWidth="1"/>
    <col min="16" max="16" width="9.1328125" style="244" bestFit="1" customWidth="1"/>
    <col min="17" max="34" width="9" style="244" customWidth="1"/>
    <col min="35" max="16384" width="9" style="243" hidden="1"/>
  </cols>
  <sheetData>
    <row r="1" spans="2:34" ht="12.75"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2.75" x14ac:dyDescent="0.25"/>
    <row r="3" spans="2:34" ht="12.75" x14ac:dyDescent="0.25"/>
    <row r="4" spans="2:34" ht="12.75" x14ac:dyDescent="0.25">
      <c r="R4" s="243"/>
      <c r="S4" s="243"/>
      <c r="T4" s="243"/>
      <c r="U4" s="243"/>
      <c r="V4" s="243"/>
      <c r="W4" s="243"/>
      <c r="X4" s="243"/>
      <c r="Y4" s="243"/>
      <c r="Z4" s="243"/>
      <c r="AA4" s="243"/>
      <c r="AB4" s="243"/>
      <c r="AC4" s="243"/>
      <c r="AD4" s="243"/>
      <c r="AE4" s="243"/>
      <c r="AF4" s="243"/>
      <c r="AG4" s="243"/>
      <c r="AH4" s="243"/>
    </row>
    <row r="5" spans="2:34" ht="12.75" x14ac:dyDescent="0.25">
      <c r="R5" s="243"/>
      <c r="S5" s="243"/>
      <c r="T5" s="243"/>
      <c r="U5" s="243"/>
      <c r="V5" s="243"/>
      <c r="W5" s="243"/>
      <c r="X5" s="243"/>
      <c r="Y5" s="243"/>
      <c r="Z5" s="243"/>
      <c r="AA5" s="243"/>
      <c r="AB5" s="243"/>
      <c r="AC5" s="243"/>
      <c r="AD5" s="243"/>
      <c r="AE5" s="243"/>
      <c r="AF5" s="243"/>
      <c r="AG5" s="243"/>
      <c r="AH5" s="243"/>
    </row>
    <row r="6" spans="2:34" ht="12.75" x14ac:dyDescent="0.25"/>
    <row r="7" spans="2:34" ht="12.75" x14ac:dyDescent="0.25"/>
    <row r="8" spans="2:34" ht="12.75" x14ac:dyDescent="0.25"/>
    <row r="9" spans="2:34" ht="12.75" x14ac:dyDescent="0.25"/>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9:34" ht="12.75" x14ac:dyDescent="0.25"/>
    <row r="18" spans="9:34" ht="12.75" x14ac:dyDescent="0.2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2.75" x14ac:dyDescent="0.25"/>
    <row r="20" spans="9:34" ht="12.75" x14ac:dyDescent="0.25"/>
    <row r="21" spans="9:34" ht="12.75" x14ac:dyDescent="0.25">
      <c r="AH21" s="243"/>
    </row>
    <row r="22" spans="9:34" ht="12.75" x14ac:dyDescent="0.25">
      <c r="AE22" s="243"/>
      <c r="AF22" s="243"/>
      <c r="AG22" s="243"/>
      <c r="AH22" s="243"/>
    </row>
    <row r="23" spans="9:34" ht="12.75" x14ac:dyDescent="0.25">
      <c r="U23" s="243"/>
      <c r="V23" s="243"/>
      <c r="W23" s="243"/>
      <c r="X23" s="243"/>
      <c r="Y23" s="243"/>
      <c r="Z23" s="243"/>
      <c r="AA23" s="243"/>
      <c r="AB23" s="243"/>
      <c r="AC23" s="243"/>
      <c r="AD23" s="243"/>
      <c r="AE23" s="243"/>
      <c r="AF23" s="243"/>
      <c r="AG23" s="243"/>
      <c r="AH23" s="243"/>
    </row>
    <row r="24" spans="9:34" ht="12.75" x14ac:dyDescent="0.25"/>
    <row r="25" spans="9:34" ht="12.75" x14ac:dyDescent="0.25"/>
    <row r="26" spans="9:34" ht="12.75" x14ac:dyDescent="0.25"/>
    <row r="27" spans="9:34" ht="12.75" x14ac:dyDescent="0.25"/>
    <row r="28" spans="9:34" ht="12.75" x14ac:dyDescent="0.25"/>
    <row r="29" spans="9:34" ht="12.75" x14ac:dyDescent="0.25"/>
    <row r="30" spans="9:34" ht="12.75" x14ac:dyDescent="0.25"/>
    <row r="31" spans="9:34" ht="12.75" x14ac:dyDescent="0.25"/>
    <row r="32" spans="9:34" ht="12.75" x14ac:dyDescent="0.25"/>
    <row r="33" spans="15:34" ht="12.75" x14ac:dyDescent="0.25"/>
    <row r="34" spans="15:34" ht="12.75" x14ac:dyDescent="0.25"/>
    <row r="35" spans="15:34" ht="12.75" x14ac:dyDescent="0.25">
      <c r="V35" s="243"/>
      <c r="W35" s="243"/>
      <c r="X35" s="243"/>
      <c r="Y35" s="243"/>
      <c r="Z35" s="243"/>
      <c r="AA35" s="243"/>
      <c r="AB35" s="243"/>
      <c r="AC35" s="243"/>
      <c r="AD35" s="243"/>
      <c r="AE35" s="243"/>
      <c r="AF35" s="243"/>
      <c r="AG35" s="243"/>
      <c r="AH35" s="243"/>
    </row>
    <row r="36" spans="15:34" ht="12.75" x14ac:dyDescent="0.25"/>
    <row r="37" spans="15:34" ht="12.75" x14ac:dyDescent="0.25">
      <c r="AH37" s="243"/>
    </row>
    <row r="38" spans="15:34" ht="12.75" x14ac:dyDescent="0.25">
      <c r="AE38" s="243"/>
      <c r="AF38" s="243"/>
      <c r="AG38" s="243"/>
      <c r="AH38" s="243"/>
    </row>
    <row r="39" spans="15:34" ht="12.75" x14ac:dyDescent="0.25"/>
    <row r="40" spans="15:34" ht="12.75" x14ac:dyDescent="0.25"/>
    <row r="41" spans="15:34" ht="12.75" x14ac:dyDescent="0.25"/>
    <row r="42" spans="15:34" ht="12.75" x14ac:dyDescent="0.25"/>
    <row r="43" spans="15:34" ht="12.75" x14ac:dyDescent="0.25">
      <c r="O43" s="243"/>
      <c r="P43" s="243"/>
      <c r="Q43" s="243"/>
      <c r="R43" s="243"/>
      <c r="S43" s="243"/>
      <c r="T43" s="243"/>
      <c r="U43" s="243"/>
      <c r="V43" s="243"/>
      <c r="W43" s="243"/>
      <c r="X43" s="243"/>
      <c r="Y43" s="243"/>
      <c r="Z43" s="243"/>
      <c r="AA43" s="243"/>
      <c r="AB43" s="243"/>
      <c r="AC43" s="243"/>
      <c r="AD43" s="243"/>
      <c r="AE43" s="243"/>
      <c r="AF43" s="243"/>
      <c r="AG43" s="243"/>
      <c r="AH43" s="243"/>
    </row>
    <row r="44" spans="15:34" ht="12.75" x14ac:dyDescent="0.25">
      <c r="AH44" s="243"/>
    </row>
    <row r="45" spans="15:34" ht="12.75" x14ac:dyDescent="0.25"/>
    <row r="46" spans="15:34" ht="12.75" x14ac:dyDescent="0.25">
      <c r="W46" s="243"/>
      <c r="X46" s="243"/>
      <c r="Y46" s="243"/>
      <c r="Z46" s="243"/>
      <c r="AA46" s="243"/>
      <c r="AB46" s="243"/>
      <c r="AC46" s="243"/>
      <c r="AD46" s="243"/>
      <c r="AE46" s="243"/>
      <c r="AF46" s="243"/>
      <c r="AG46" s="243"/>
      <c r="AH46" s="243"/>
    </row>
    <row r="47" spans="15:34" ht="12.75" x14ac:dyDescent="0.25"/>
    <row r="48" spans="15:34" ht="12.75" x14ac:dyDescent="0.25"/>
    <row r="49" spans="22:34" ht="12.75" x14ac:dyDescent="0.25"/>
    <row r="50" spans="22:34" ht="12.75" x14ac:dyDescent="0.25">
      <c r="V50" s="243"/>
      <c r="W50" s="243"/>
      <c r="X50" s="243"/>
      <c r="Y50" s="243"/>
      <c r="Z50" s="243"/>
      <c r="AA50" s="243"/>
      <c r="AB50" s="243"/>
      <c r="AC50" s="243"/>
      <c r="AD50" s="243"/>
      <c r="AE50" s="243"/>
      <c r="AF50" s="243"/>
      <c r="AG50" s="243"/>
      <c r="AH50" s="243"/>
    </row>
    <row r="51" spans="22:34" ht="12.75" x14ac:dyDescent="0.25"/>
    <row r="52" spans="22:34" ht="12.75" x14ac:dyDescent="0.25"/>
    <row r="53" spans="22:34" ht="12.75" x14ac:dyDescent="0.25">
      <c r="AH53" s="243"/>
    </row>
    <row r="54" spans="22:34" ht="12.75" x14ac:dyDescent="0.25"/>
    <row r="55" spans="22:34" ht="12.75" x14ac:dyDescent="0.25"/>
    <row r="56" spans="22:34" ht="12.75" x14ac:dyDescent="0.25"/>
    <row r="57" spans="22:34" ht="12.75" x14ac:dyDescent="0.25"/>
    <row r="58" spans="22:34" ht="12.75" x14ac:dyDescent="0.25"/>
    <row r="59" spans="22:34" ht="12.75" x14ac:dyDescent="0.25"/>
    <row r="60" spans="22:34" ht="12.75" x14ac:dyDescent="0.25"/>
    <row r="61" spans="22:34" ht="12.75" x14ac:dyDescent="0.25"/>
    <row r="62" spans="22:34" ht="12.75" x14ac:dyDescent="0.25"/>
    <row r="63" spans="22:34" ht="12.75" x14ac:dyDescent="0.25"/>
    <row r="64" spans="22:34" ht="12.75" x14ac:dyDescent="0.25"/>
    <row r="65" spans="25:34" ht="12.75" x14ac:dyDescent="0.25"/>
    <row r="66" spans="25:34" ht="12.75" x14ac:dyDescent="0.25"/>
    <row r="67" spans="25:34" ht="12.75" x14ac:dyDescent="0.25">
      <c r="Y67" s="243"/>
      <c r="Z67" s="243"/>
      <c r="AA67" s="243"/>
      <c r="AB67" s="243"/>
      <c r="AC67" s="243"/>
      <c r="AD67" s="243"/>
      <c r="AE67" s="243"/>
      <c r="AF67" s="243"/>
      <c r="AG67" s="243"/>
      <c r="AH67" s="243"/>
    </row>
    <row r="68" spans="25:34" ht="12.75" x14ac:dyDescent="0.25"/>
    <row r="69" spans="25:34" ht="12.75" x14ac:dyDescent="0.25"/>
    <row r="70" spans="25:34" ht="12.75" x14ac:dyDescent="0.25"/>
    <row r="71" spans="25:34" ht="12.75" x14ac:dyDescent="0.25"/>
    <row r="72" spans="25:34" ht="12.75" x14ac:dyDescent="0.25"/>
    <row r="73" spans="25:34" ht="12.75" x14ac:dyDescent="0.25"/>
    <row r="74" spans="25:34" ht="12.75" x14ac:dyDescent="0.25"/>
    <row r="75" spans="25:34" ht="12.75" x14ac:dyDescent="0.25"/>
    <row r="76" spans="25:34" ht="12.75" x14ac:dyDescent="0.25"/>
    <row r="77" spans="25:34" ht="12.75" x14ac:dyDescent="0.25"/>
    <row r="78" spans="25:34" ht="12.75" x14ac:dyDescent="0.25"/>
    <row r="79" spans="25:34" ht="12.75" x14ac:dyDescent="0.25"/>
    <row r="80" spans="25:34"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3.5" hidden="1" customHeight="1" x14ac:dyDescent="0.25"/>
    <row r="90" ht="13.5" hidden="1" customHeight="1" x14ac:dyDescent="0.25"/>
    <row r="91" ht="13.5" hidden="1" customHeight="1" x14ac:dyDescent="0.25"/>
    <row r="92" ht="13.5" hidden="1" customHeight="1" x14ac:dyDescent="0.25"/>
    <row r="93" ht="13.5" hidden="1" customHeight="1" x14ac:dyDescent="0.25"/>
    <row r="94" ht="13.5" hidden="1" customHeight="1" x14ac:dyDescent="0.25"/>
    <row r="95" ht="13.5" hidden="1" customHeight="1" x14ac:dyDescent="0.25"/>
    <row r="96" ht="13.5" hidden="1" customHeight="1" x14ac:dyDescent="0.25"/>
    <row r="97" ht="13.5" hidden="1" customHeight="1" x14ac:dyDescent="0.25"/>
    <row r="98" ht="13.5" hidden="1" customHeight="1" x14ac:dyDescent="0.25"/>
    <row r="99" ht="13.5" hidden="1" customHeight="1" x14ac:dyDescent="0.25"/>
    <row r="100" ht="13.5" hidden="1" customHeight="1" x14ac:dyDescent="0.25"/>
    <row r="101" ht="13.5" hidden="1" customHeight="1" x14ac:dyDescent="0.25"/>
    <row r="102" ht="13.5" hidden="1" customHeight="1" x14ac:dyDescent="0.2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5"/>
  <cols>
    <col min="1" max="6" width="14.86328125" style="245" customWidth="1"/>
    <col min="7" max="8" width="15.86328125" style="245" customWidth="1"/>
    <col min="9" max="14" width="16.1328125" style="245" customWidth="1"/>
    <col min="15" max="15" width="6.1328125" style="252" customWidth="1"/>
    <col min="16" max="16" width="3" style="250" customWidth="1"/>
    <col min="17" max="17" width="19.1328125" style="245" hidden="1" customWidth="1"/>
    <col min="18" max="22" width="12.59765625" style="245" hidden="1" customWidth="1"/>
    <col min="23" max="16384" width="8.59765625" style="245" hidden="1"/>
  </cols>
  <sheetData>
    <row r="1" spans="1:16" ht="12.75" x14ac:dyDescent="0.25">
      <c r="O1" s="246"/>
      <c r="P1" s="246"/>
    </row>
    <row r="2" spans="1:16" ht="12.75" x14ac:dyDescent="0.25">
      <c r="O2" s="246"/>
      <c r="P2" s="246"/>
    </row>
    <row r="3" spans="1:16" ht="12.75" x14ac:dyDescent="0.25">
      <c r="O3" s="246"/>
      <c r="P3" s="246"/>
    </row>
    <row r="4" spans="1:16" ht="12.75" x14ac:dyDescent="0.25">
      <c r="O4" s="246"/>
      <c r="P4" s="246"/>
    </row>
    <row r="5" spans="1:16" ht="16.149999999999999" x14ac:dyDescent="0.25">
      <c r="A5" s="247" t="s">
        <v>466</v>
      </c>
      <c r="B5" s="248"/>
      <c r="C5" s="248"/>
      <c r="D5" s="248"/>
      <c r="E5" s="248"/>
      <c r="F5" s="248"/>
      <c r="G5" s="248"/>
      <c r="H5" s="248"/>
      <c r="I5" s="248"/>
      <c r="J5" s="248"/>
      <c r="K5" s="248"/>
      <c r="L5" s="248"/>
      <c r="M5" s="248"/>
      <c r="N5" s="248"/>
      <c r="O5" s="249"/>
    </row>
    <row r="6" spans="1:16" ht="12.75" x14ac:dyDescent="0.25">
      <c r="A6" s="250"/>
      <c r="B6" s="246"/>
      <c r="C6" s="246"/>
      <c r="D6" s="246"/>
      <c r="E6" s="246"/>
      <c r="F6" s="246"/>
      <c r="G6" s="251" t="s">
        <v>467</v>
      </c>
      <c r="H6" s="251"/>
      <c r="I6" s="251"/>
      <c r="J6" s="251"/>
      <c r="K6" s="246"/>
      <c r="L6" s="246"/>
      <c r="M6" s="246"/>
      <c r="N6" s="246"/>
    </row>
    <row r="7" spans="1:16" ht="12.75" x14ac:dyDescent="0.25">
      <c r="A7" s="250"/>
      <c r="B7" s="246"/>
      <c r="C7" s="246"/>
      <c r="D7" s="246"/>
      <c r="E7" s="246"/>
      <c r="F7" s="246"/>
      <c r="G7" s="253"/>
      <c r="H7" s="254"/>
      <c r="I7" s="254"/>
      <c r="J7" s="255"/>
      <c r="K7" s="1122" t="s">
        <v>468</v>
      </c>
      <c r="L7" s="256"/>
      <c r="M7" s="257" t="s">
        <v>469</v>
      </c>
      <c r="N7" s="258"/>
    </row>
    <row r="8" spans="1:16" ht="12.75" x14ac:dyDescent="0.25">
      <c r="A8" s="250"/>
      <c r="B8" s="246"/>
      <c r="C8" s="246"/>
      <c r="D8" s="246"/>
      <c r="E8" s="246"/>
      <c r="F8" s="246"/>
      <c r="G8" s="259"/>
      <c r="H8" s="260"/>
      <c r="I8" s="260"/>
      <c r="J8" s="261"/>
      <c r="K8" s="1123"/>
      <c r="L8" s="262" t="s">
        <v>470</v>
      </c>
      <c r="M8" s="263" t="s">
        <v>471</v>
      </c>
      <c r="N8" s="264" t="s">
        <v>472</v>
      </c>
    </row>
    <row r="9" spans="1:16" ht="12.75" x14ac:dyDescent="0.25">
      <c r="A9" s="250"/>
      <c r="B9" s="246"/>
      <c r="C9" s="246"/>
      <c r="D9" s="246"/>
      <c r="E9" s="246"/>
      <c r="F9" s="246"/>
      <c r="G9" s="1136" t="s">
        <v>473</v>
      </c>
      <c r="H9" s="1137"/>
      <c r="I9" s="1137"/>
      <c r="J9" s="1138"/>
      <c r="K9" s="265">
        <v>459044</v>
      </c>
      <c r="L9" s="266">
        <v>160899</v>
      </c>
      <c r="M9" s="267">
        <v>214828</v>
      </c>
      <c r="N9" s="268">
        <v>-25.1</v>
      </c>
    </row>
    <row r="10" spans="1:16" ht="12.75" x14ac:dyDescent="0.25">
      <c r="A10" s="250"/>
      <c r="B10" s="246"/>
      <c r="C10" s="246"/>
      <c r="D10" s="246"/>
      <c r="E10" s="246"/>
      <c r="F10" s="246"/>
      <c r="G10" s="1136" t="s">
        <v>474</v>
      </c>
      <c r="H10" s="1137"/>
      <c r="I10" s="1137"/>
      <c r="J10" s="1138"/>
      <c r="K10" s="269">
        <v>113100</v>
      </c>
      <c r="L10" s="270">
        <v>39642</v>
      </c>
      <c r="M10" s="271">
        <v>28178</v>
      </c>
      <c r="N10" s="272">
        <v>40.700000000000003</v>
      </c>
    </row>
    <row r="11" spans="1:16" ht="13.5" customHeight="1" x14ac:dyDescent="0.25">
      <c r="A11" s="250"/>
      <c r="B11" s="246"/>
      <c r="C11" s="246"/>
      <c r="D11" s="246"/>
      <c r="E11" s="246"/>
      <c r="F11" s="246"/>
      <c r="G11" s="1136" t="s">
        <v>475</v>
      </c>
      <c r="H11" s="1137"/>
      <c r="I11" s="1137"/>
      <c r="J11" s="1138"/>
      <c r="K11" s="269">
        <v>6036</v>
      </c>
      <c r="L11" s="270">
        <v>2116</v>
      </c>
      <c r="M11" s="271">
        <v>24639</v>
      </c>
      <c r="N11" s="272">
        <v>-91.4</v>
      </c>
    </row>
    <row r="12" spans="1:16" ht="13.5" customHeight="1" x14ac:dyDescent="0.25">
      <c r="A12" s="250"/>
      <c r="B12" s="246"/>
      <c r="C12" s="246"/>
      <c r="D12" s="246"/>
      <c r="E12" s="246"/>
      <c r="F12" s="246"/>
      <c r="G12" s="1136" t="s">
        <v>476</v>
      </c>
      <c r="H12" s="1137"/>
      <c r="I12" s="1137"/>
      <c r="J12" s="1138"/>
      <c r="K12" s="269" t="s">
        <v>477</v>
      </c>
      <c r="L12" s="270" t="s">
        <v>477</v>
      </c>
      <c r="M12" s="271">
        <v>3805</v>
      </c>
      <c r="N12" s="272" t="s">
        <v>477</v>
      </c>
    </row>
    <row r="13" spans="1:16" ht="13.5" customHeight="1" x14ac:dyDescent="0.25">
      <c r="A13" s="250"/>
      <c r="B13" s="246"/>
      <c r="C13" s="246"/>
      <c r="D13" s="246"/>
      <c r="E13" s="246"/>
      <c r="F13" s="246"/>
      <c r="G13" s="1136" t="s">
        <v>478</v>
      </c>
      <c r="H13" s="1137"/>
      <c r="I13" s="1137"/>
      <c r="J13" s="1138"/>
      <c r="K13" s="269" t="s">
        <v>477</v>
      </c>
      <c r="L13" s="270" t="s">
        <v>477</v>
      </c>
      <c r="M13" s="271" t="s">
        <v>477</v>
      </c>
      <c r="N13" s="272" t="s">
        <v>477</v>
      </c>
    </row>
    <row r="14" spans="1:16" ht="13.5" customHeight="1" x14ac:dyDescent="0.25">
      <c r="A14" s="250"/>
      <c r="B14" s="246"/>
      <c r="C14" s="246"/>
      <c r="D14" s="246"/>
      <c r="E14" s="246"/>
      <c r="F14" s="246"/>
      <c r="G14" s="1136" t="s">
        <v>479</v>
      </c>
      <c r="H14" s="1137"/>
      <c r="I14" s="1137"/>
      <c r="J14" s="1138"/>
      <c r="K14" s="269">
        <v>24764</v>
      </c>
      <c r="L14" s="270">
        <v>8680</v>
      </c>
      <c r="M14" s="271">
        <v>8783</v>
      </c>
      <c r="N14" s="272">
        <v>-1.2</v>
      </c>
    </row>
    <row r="15" spans="1:16" ht="13.5" customHeight="1" x14ac:dyDescent="0.25">
      <c r="A15" s="250"/>
      <c r="B15" s="246"/>
      <c r="C15" s="246"/>
      <c r="D15" s="246"/>
      <c r="E15" s="246"/>
      <c r="F15" s="246"/>
      <c r="G15" s="1136" t="s">
        <v>480</v>
      </c>
      <c r="H15" s="1137"/>
      <c r="I15" s="1137"/>
      <c r="J15" s="1138"/>
      <c r="K15" s="269">
        <v>15962</v>
      </c>
      <c r="L15" s="270">
        <v>5595</v>
      </c>
      <c r="M15" s="271">
        <v>4830</v>
      </c>
      <c r="N15" s="272">
        <v>15.8</v>
      </c>
    </row>
    <row r="16" spans="1:16" ht="12.75" x14ac:dyDescent="0.25">
      <c r="A16" s="250"/>
      <c r="B16" s="246"/>
      <c r="C16" s="246"/>
      <c r="D16" s="246"/>
      <c r="E16" s="246"/>
      <c r="F16" s="246"/>
      <c r="G16" s="1139" t="s">
        <v>481</v>
      </c>
      <c r="H16" s="1140"/>
      <c r="I16" s="1140"/>
      <c r="J16" s="1141"/>
      <c r="K16" s="270">
        <v>-63271</v>
      </c>
      <c r="L16" s="270">
        <v>-22177</v>
      </c>
      <c r="M16" s="271">
        <v>-21703</v>
      </c>
      <c r="N16" s="272">
        <v>2.2000000000000002</v>
      </c>
    </row>
    <row r="17" spans="1:16" ht="12.75" x14ac:dyDescent="0.25">
      <c r="A17" s="250"/>
      <c r="B17" s="246"/>
      <c r="C17" s="246"/>
      <c r="D17" s="246"/>
      <c r="E17" s="246"/>
      <c r="F17" s="246"/>
      <c r="G17" s="1139" t="s">
        <v>170</v>
      </c>
      <c r="H17" s="1140"/>
      <c r="I17" s="1140"/>
      <c r="J17" s="1141"/>
      <c r="K17" s="270">
        <v>555635</v>
      </c>
      <c r="L17" s="270">
        <v>194755</v>
      </c>
      <c r="M17" s="271">
        <v>263360</v>
      </c>
      <c r="N17" s="272">
        <v>-26</v>
      </c>
    </row>
    <row r="18" spans="1:16" ht="12.75" x14ac:dyDescent="0.25">
      <c r="A18" s="250"/>
      <c r="B18" s="246"/>
      <c r="C18" s="246"/>
      <c r="D18" s="246"/>
      <c r="E18" s="246"/>
      <c r="F18" s="246"/>
      <c r="G18" s="246"/>
      <c r="H18" s="246"/>
      <c r="I18" s="246"/>
      <c r="J18" s="246"/>
      <c r="K18" s="246"/>
      <c r="L18" s="246"/>
      <c r="M18" s="273"/>
      <c r="N18" s="273"/>
    </row>
    <row r="19" spans="1:16" ht="12.75" x14ac:dyDescent="0.25">
      <c r="A19" s="250"/>
      <c r="B19" s="246"/>
      <c r="C19" s="246"/>
      <c r="D19" s="246"/>
      <c r="E19" s="246"/>
      <c r="F19" s="246"/>
      <c r="G19" s="246" t="s">
        <v>482</v>
      </c>
      <c r="H19" s="246"/>
      <c r="I19" s="246"/>
      <c r="J19" s="246"/>
      <c r="K19" s="246"/>
      <c r="L19" s="246"/>
      <c r="M19" s="246"/>
      <c r="N19" s="246"/>
    </row>
    <row r="20" spans="1:16" ht="12.75" x14ac:dyDescent="0.25">
      <c r="A20" s="250"/>
      <c r="B20" s="246"/>
      <c r="C20" s="246"/>
      <c r="D20" s="246"/>
      <c r="E20" s="246"/>
      <c r="F20" s="246"/>
      <c r="G20" s="274"/>
      <c r="H20" s="275"/>
      <c r="I20" s="275"/>
      <c r="J20" s="276"/>
      <c r="K20" s="277" t="s">
        <v>483</v>
      </c>
      <c r="L20" s="278" t="s">
        <v>484</v>
      </c>
      <c r="M20" s="279" t="s">
        <v>485</v>
      </c>
      <c r="N20" s="280"/>
    </row>
    <row r="21" spans="1:16" s="286" customFormat="1" ht="12.75" x14ac:dyDescent="0.25">
      <c r="A21" s="281"/>
      <c r="B21" s="251"/>
      <c r="C21" s="251"/>
      <c r="D21" s="251"/>
      <c r="E21" s="251"/>
      <c r="F21" s="251"/>
      <c r="G21" s="1133" t="s">
        <v>486</v>
      </c>
      <c r="H21" s="1134"/>
      <c r="I21" s="1134"/>
      <c r="J21" s="1135"/>
      <c r="K21" s="282">
        <v>18.579999999999998</v>
      </c>
      <c r="L21" s="283">
        <v>24.72</v>
      </c>
      <c r="M21" s="284">
        <v>-6.14</v>
      </c>
      <c r="N21" s="251"/>
      <c r="O21" s="285"/>
      <c r="P21" s="281"/>
    </row>
    <row r="22" spans="1:16" s="286" customFormat="1" ht="12.75" x14ac:dyDescent="0.25">
      <c r="A22" s="281"/>
      <c r="B22" s="251"/>
      <c r="C22" s="251"/>
      <c r="D22" s="251"/>
      <c r="E22" s="251"/>
      <c r="F22" s="251"/>
      <c r="G22" s="1133" t="s">
        <v>487</v>
      </c>
      <c r="H22" s="1134"/>
      <c r="I22" s="1134"/>
      <c r="J22" s="1135"/>
      <c r="K22" s="287">
        <v>100.3</v>
      </c>
      <c r="L22" s="288">
        <v>94.2</v>
      </c>
      <c r="M22" s="289">
        <v>6.1</v>
      </c>
      <c r="N22" s="273"/>
      <c r="O22" s="285"/>
      <c r="P22" s="281"/>
    </row>
    <row r="23" spans="1:16" s="286" customFormat="1" ht="12.75" x14ac:dyDescent="0.25">
      <c r="A23" s="281"/>
      <c r="B23" s="251"/>
      <c r="C23" s="251"/>
      <c r="D23" s="251"/>
      <c r="E23" s="251"/>
      <c r="F23" s="251"/>
      <c r="G23" s="251"/>
      <c r="H23" s="251"/>
      <c r="I23" s="251"/>
      <c r="J23" s="251"/>
      <c r="K23" s="251"/>
      <c r="L23" s="273"/>
      <c r="M23" s="273"/>
      <c r="N23" s="273"/>
      <c r="O23" s="285"/>
      <c r="P23" s="281"/>
    </row>
    <row r="24" spans="1:16" s="286" customFormat="1" ht="12.75" x14ac:dyDescent="0.25">
      <c r="A24" s="281"/>
      <c r="B24" s="251"/>
      <c r="C24" s="251"/>
      <c r="D24" s="251"/>
      <c r="E24" s="251"/>
      <c r="F24" s="251"/>
      <c r="G24" s="251"/>
      <c r="H24" s="251"/>
      <c r="I24" s="251"/>
      <c r="J24" s="251"/>
      <c r="K24" s="251"/>
      <c r="L24" s="273"/>
      <c r="M24" s="273"/>
      <c r="N24" s="273"/>
      <c r="O24" s="285"/>
      <c r="P24" s="281"/>
    </row>
    <row r="25" spans="1:16" s="286" customFormat="1" ht="12.75" x14ac:dyDescent="0.25">
      <c r="A25" s="290"/>
      <c r="B25" s="291"/>
      <c r="C25" s="291"/>
      <c r="D25" s="291"/>
      <c r="E25" s="291"/>
      <c r="F25" s="291"/>
      <c r="G25" s="291"/>
      <c r="H25" s="291"/>
      <c r="I25" s="291"/>
      <c r="J25" s="291"/>
      <c r="K25" s="291"/>
      <c r="L25" s="292"/>
      <c r="M25" s="292"/>
      <c r="N25" s="292"/>
      <c r="O25" s="293"/>
      <c r="P25" s="281"/>
    </row>
    <row r="26" spans="1:16" s="286" customFormat="1" ht="12.75" x14ac:dyDescent="0.25">
      <c r="A26" s="251" t="s">
        <v>488</v>
      </c>
      <c r="B26" s="251"/>
      <c r="C26" s="251"/>
      <c r="D26" s="251"/>
      <c r="E26" s="251"/>
      <c r="F26" s="251"/>
      <c r="G26" s="251"/>
      <c r="H26" s="251"/>
      <c r="I26" s="251"/>
      <c r="J26" s="251"/>
      <c r="K26" s="251"/>
      <c r="L26" s="273"/>
      <c r="M26" s="273"/>
      <c r="N26" s="273"/>
      <c r="O26" s="251"/>
      <c r="P26" s="251"/>
    </row>
    <row r="27" spans="1:16" ht="12.75" x14ac:dyDescent="0.25">
      <c r="K27" s="246"/>
      <c r="L27" s="246"/>
      <c r="M27" s="246"/>
      <c r="N27" s="246"/>
      <c r="O27" s="246"/>
      <c r="P27" s="246"/>
    </row>
    <row r="28" spans="1:16" ht="16.149999999999999" x14ac:dyDescent="0.25">
      <c r="A28" s="247" t="s">
        <v>489</v>
      </c>
      <c r="B28" s="248"/>
      <c r="C28" s="248"/>
      <c r="D28" s="248"/>
      <c r="E28" s="248"/>
      <c r="F28" s="248"/>
      <c r="G28" s="248"/>
      <c r="H28" s="248"/>
      <c r="I28" s="248"/>
      <c r="J28" s="248"/>
      <c r="K28" s="248"/>
      <c r="L28" s="248"/>
      <c r="M28" s="248"/>
      <c r="N28" s="248"/>
      <c r="O28" s="294"/>
    </row>
    <row r="29" spans="1:16" ht="12.75" x14ac:dyDescent="0.25">
      <c r="A29" s="250"/>
      <c r="B29" s="246"/>
      <c r="C29" s="246"/>
      <c r="D29" s="246"/>
      <c r="E29" s="246"/>
      <c r="F29" s="246"/>
      <c r="G29" s="251" t="s">
        <v>490</v>
      </c>
      <c r="H29" s="251"/>
      <c r="I29" s="251"/>
      <c r="J29" s="251"/>
      <c r="K29" s="246"/>
      <c r="L29" s="246"/>
      <c r="M29" s="246"/>
      <c r="N29" s="246"/>
      <c r="O29" s="295"/>
    </row>
    <row r="30" spans="1:16" ht="12.75" x14ac:dyDescent="0.25">
      <c r="A30" s="250"/>
      <c r="B30" s="246"/>
      <c r="C30" s="246"/>
      <c r="D30" s="246"/>
      <c r="E30" s="246"/>
      <c r="F30" s="246"/>
      <c r="G30" s="253"/>
      <c r="H30" s="254"/>
      <c r="I30" s="254"/>
      <c r="J30" s="255"/>
      <c r="K30" s="1122" t="s">
        <v>468</v>
      </c>
      <c r="L30" s="256"/>
      <c r="M30" s="257" t="s">
        <v>469</v>
      </c>
      <c r="N30" s="258"/>
    </row>
    <row r="31" spans="1:16" ht="12.75" x14ac:dyDescent="0.25">
      <c r="A31" s="250"/>
      <c r="B31" s="246"/>
      <c r="C31" s="246"/>
      <c r="D31" s="246"/>
      <c r="E31" s="246"/>
      <c r="F31" s="246"/>
      <c r="G31" s="259"/>
      <c r="H31" s="260"/>
      <c r="I31" s="260"/>
      <c r="J31" s="261"/>
      <c r="K31" s="1123"/>
      <c r="L31" s="262" t="s">
        <v>470</v>
      </c>
      <c r="M31" s="263" t="s">
        <v>471</v>
      </c>
      <c r="N31" s="264" t="s">
        <v>472</v>
      </c>
    </row>
    <row r="32" spans="1:16" ht="27" customHeight="1" x14ac:dyDescent="0.25">
      <c r="A32" s="250"/>
      <c r="B32" s="246"/>
      <c r="C32" s="246"/>
      <c r="D32" s="246"/>
      <c r="E32" s="246"/>
      <c r="F32" s="246"/>
      <c r="G32" s="1124" t="s">
        <v>491</v>
      </c>
      <c r="H32" s="1125"/>
      <c r="I32" s="1125"/>
      <c r="J32" s="1126"/>
      <c r="K32" s="296">
        <v>367670</v>
      </c>
      <c r="L32" s="296">
        <v>128871</v>
      </c>
      <c r="M32" s="297">
        <v>146462</v>
      </c>
      <c r="N32" s="298">
        <v>-12</v>
      </c>
    </row>
    <row r="33" spans="1:16" ht="13.5" customHeight="1" x14ac:dyDescent="0.25">
      <c r="A33" s="250"/>
      <c r="B33" s="246"/>
      <c r="C33" s="246"/>
      <c r="D33" s="246"/>
      <c r="E33" s="246"/>
      <c r="F33" s="246"/>
      <c r="G33" s="1124" t="s">
        <v>492</v>
      </c>
      <c r="H33" s="1125"/>
      <c r="I33" s="1125"/>
      <c r="J33" s="1126"/>
      <c r="K33" s="296" t="s">
        <v>477</v>
      </c>
      <c r="L33" s="296" t="s">
        <v>477</v>
      </c>
      <c r="M33" s="297">
        <v>66</v>
      </c>
      <c r="N33" s="298" t="s">
        <v>477</v>
      </c>
    </row>
    <row r="34" spans="1:16" ht="27" customHeight="1" x14ac:dyDescent="0.25">
      <c r="A34" s="250"/>
      <c r="B34" s="246"/>
      <c r="C34" s="246"/>
      <c r="D34" s="246"/>
      <c r="E34" s="246"/>
      <c r="F34" s="246"/>
      <c r="G34" s="1124" t="s">
        <v>493</v>
      </c>
      <c r="H34" s="1125"/>
      <c r="I34" s="1125"/>
      <c r="J34" s="1126"/>
      <c r="K34" s="296" t="s">
        <v>477</v>
      </c>
      <c r="L34" s="296" t="s">
        <v>477</v>
      </c>
      <c r="M34" s="297">
        <v>56</v>
      </c>
      <c r="N34" s="298" t="s">
        <v>477</v>
      </c>
    </row>
    <row r="35" spans="1:16" ht="27" customHeight="1" x14ac:dyDescent="0.25">
      <c r="A35" s="250"/>
      <c r="B35" s="246"/>
      <c r="C35" s="246"/>
      <c r="D35" s="246"/>
      <c r="E35" s="246"/>
      <c r="F35" s="246"/>
      <c r="G35" s="1124" t="s">
        <v>494</v>
      </c>
      <c r="H35" s="1125"/>
      <c r="I35" s="1125"/>
      <c r="J35" s="1126"/>
      <c r="K35" s="296">
        <v>2518</v>
      </c>
      <c r="L35" s="296">
        <v>883</v>
      </c>
      <c r="M35" s="297">
        <v>28990</v>
      </c>
      <c r="N35" s="298">
        <v>-97</v>
      </c>
    </row>
    <row r="36" spans="1:16" ht="27" customHeight="1" x14ac:dyDescent="0.25">
      <c r="A36" s="250"/>
      <c r="B36" s="246"/>
      <c r="C36" s="246"/>
      <c r="D36" s="246"/>
      <c r="E36" s="246"/>
      <c r="F36" s="246"/>
      <c r="G36" s="1124" t="s">
        <v>495</v>
      </c>
      <c r="H36" s="1125"/>
      <c r="I36" s="1125"/>
      <c r="J36" s="1126"/>
      <c r="K36" s="296">
        <v>14087</v>
      </c>
      <c r="L36" s="296">
        <v>4938</v>
      </c>
      <c r="M36" s="297">
        <v>3973</v>
      </c>
      <c r="N36" s="298">
        <v>24.3</v>
      </c>
    </row>
    <row r="37" spans="1:16" ht="13.5" customHeight="1" x14ac:dyDescent="0.25">
      <c r="A37" s="250"/>
      <c r="B37" s="246"/>
      <c r="C37" s="246"/>
      <c r="D37" s="246"/>
      <c r="E37" s="246"/>
      <c r="F37" s="246"/>
      <c r="G37" s="1124" t="s">
        <v>496</v>
      </c>
      <c r="H37" s="1125"/>
      <c r="I37" s="1125"/>
      <c r="J37" s="1126"/>
      <c r="K37" s="296" t="s">
        <v>477</v>
      </c>
      <c r="L37" s="296" t="s">
        <v>477</v>
      </c>
      <c r="M37" s="297">
        <v>2172</v>
      </c>
      <c r="N37" s="298" t="s">
        <v>477</v>
      </c>
    </row>
    <row r="38" spans="1:16" ht="27" customHeight="1" x14ac:dyDescent="0.25">
      <c r="A38" s="250"/>
      <c r="B38" s="246"/>
      <c r="C38" s="246"/>
      <c r="D38" s="246"/>
      <c r="E38" s="246"/>
      <c r="F38" s="246"/>
      <c r="G38" s="1127" t="s">
        <v>497</v>
      </c>
      <c r="H38" s="1128"/>
      <c r="I38" s="1128"/>
      <c r="J38" s="1129"/>
      <c r="K38" s="299" t="s">
        <v>477</v>
      </c>
      <c r="L38" s="299" t="s">
        <v>477</v>
      </c>
      <c r="M38" s="300">
        <v>44</v>
      </c>
      <c r="N38" s="301" t="s">
        <v>477</v>
      </c>
      <c r="O38" s="295"/>
    </row>
    <row r="39" spans="1:16" ht="12.75" x14ac:dyDescent="0.25">
      <c r="A39" s="250"/>
      <c r="B39" s="246"/>
      <c r="C39" s="246"/>
      <c r="D39" s="246"/>
      <c r="E39" s="246"/>
      <c r="F39" s="246"/>
      <c r="G39" s="1127" t="s">
        <v>498</v>
      </c>
      <c r="H39" s="1128"/>
      <c r="I39" s="1128"/>
      <c r="J39" s="1129"/>
      <c r="K39" s="302" t="s">
        <v>477</v>
      </c>
      <c r="L39" s="302" t="s">
        <v>477</v>
      </c>
      <c r="M39" s="303">
        <v>-6849</v>
      </c>
      <c r="N39" s="304" t="s">
        <v>477</v>
      </c>
      <c r="O39" s="295"/>
    </row>
    <row r="40" spans="1:16" ht="27" customHeight="1" x14ac:dyDescent="0.25">
      <c r="A40" s="250"/>
      <c r="B40" s="246"/>
      <c r="C40" s="246"/>
      <c r="D40" s="246"/>
      <c r="E40" s="246"/>
      <c r="F40" s="246"/>
      <c r="G40" s="1124" t="s">
        <v>499</v>
      </c>
      <c r="H40" s="1125"/>
      <c r="I40" s="1125"/>
      <c r="J40" s="1126"/>
      <c r="K40" s="302">
        <v>-295108</v>
      </c>
      <c r="L40" s="302">
        <v>-103438</v>
      </c>
      <c r="M40" s="303">
        <v>-133024</v>
      </c>
      <c r="N40" s="304">
        <v>-22.2</v>
      </c>
      <c r="O40" s="295"/>
    </row>
    <row r="41" spans="1:16" ht="12.75" x14ac:dyDescent="0.25">
      <c r="A41" s="250"/>
      <c r="B41" s="246"/>
      <c r="C41" s="246"/>
      <c r="D41" s="246"/>
      <c r="E41" s="246"/>
      <c r="F41" s="246"/>
      <c r="G41" s="1130" t="s">
        <v>281</v>
      </c>
      <c r="H41" s="1131"/>
      <c r="I41" s="1131"/>
      <c r="J41" s="1132"/>
      <c r="K41" s="296">
        <v>89167</v>
      </c>
      <c r="L41" s="302">
        <v>31254</v>
      </c>
      <c r="M41" s="303">
        <v>41890</v>
      </c>
      <c r="N41" s="304">
        <v>-25.4</v>
      </c>
      <c r="O41" s="295"/>
    </row>
    <row r="42" spans="1:16" ht="12.75" x14ac:dyDescent="0.25">
      <c r="A42" s="250"/>
      <c r="B42" s="246"/>
      <c r="C42" s="246"/>
      <c r="D42" s="246"/>
      <c r="E42" s="246"/>
      <c r="F42" s="246"/>
      <c r="G42" s="305" t="s">
        <v>500</v>
      </c>
      <c r="H42" s="246"/>
      <c r="I42" s="246"/>
      <c r="J42" s="246"/>
      <c r="K42" s="246"/>
      <c r="L42" s="246"/>
      <c r="M42" s="273"/>
      <c r="N42" s="273"/>
      <c r="O42" s="295"/>
    </row>
    <row r="43" spans="1:16" ht="12.75" x14ac:dyDescent="0.25">
      <c r="A43" s="250"/>
      <c r="B43" s="246"/>
      <c r="C43" s="246"/>
      <c r="D43" s="246"/>
      <c r="E43" s="246"/>
      <c r="F43" s="246"/>
      <c r="G43" s="246"/>
      <c r="H43" s="246"/>
      <c r="I43" s="246"/>
      <c r="J43" s="246"/>
      <c r="K43" s="246"/>
      <c r="L43" s="306"/>
      <c r="M43" s="273"/>
      <c r="N43" s="246"/>
      <c r="O43" s="295"/>
    </row>
    <row r="44" spans="1:16" ht="12.75" x14ac:dyDescent="0.25">
      <c r="A44" s="250"/>
      <c r="B44" s="246"/>
      <c r="C44" s="246"/>
      <c r="D44" s="246"/>
      <c r="E44" s="246"/>
      <c r="F44" s="246"/>
      <c r="G44" s="246"/>
      <c r="H44" s="246"/>
      <c r="I44" s="246"/>
      <c r="J44" s="246"/>
      <c r="K44" s="246"/>
      <c r="L44" s="246"/>
      <c r="M44" s="273"/>
      <c r="N44" s="246"/>
    </row>
    <row r="45" spans="1:16" ht="12.75" x14ac:dyDescent="0.25">
      <c r="A45" s="248"/>
      <c r="B45" s="248"/>
      <c r="C45" s="248"/>
      <c r="D45" s="248"/>
      <c r="E45" s="248"/>
      <c r="F45" s="248"/>
      <c r="G45" s="248"/>
      <c r="H45" s="248"/>
      <c r="I45" s="248"/>
      <c r="J45" s="248"/>
      <c r="K45" s="248"/>
      <c r="L45" s="248"/>
      <c r="M45" s="307"/>
      <c r="N45" s="248"/>
      <c r="O45" s="248"/>
      <c r="P45" s="246"/>
    </row>
    <row r="46" spans="1:16" ht="12.75" x14ac:dyDescent="0.25">
      <c r="A46" s="308"/>
      <c r="B46" s="308"/>
      <c r="C46" s="308"/>
      <c r="D46" s="308"/>
      <c r="E46" s="308"/>
      <c r="F46" s="308"/>
      <c r="G46" s="308"/>
      <c r="H46" s="308"/>
      <c r="I46" s="308"/>
      <c r="J46" s="308"/>
      <c r="K46" s="308"/>
      <c r="L46" s="308"/>
      <c r="M46" s="308"/>
      <c r="N46" s="308"/>
      <c r="O46" s="308"/>
      <c r="P46" s="246"/>
    </row>
    <row r="47" spans="1:16" ht="17.25" customHeight="1" x14ac:dyDescent="0.25">
      <c r="A47" s="309" t="s">
        <v>501</v>
      </c>
      <c r="B47" s="246"/>
      <c r="C47" s="246"/>
      <c r="D47" s="246"/>
      <c r="E47" s="246"/>
      <c r="F47" s="246"/>
      <c r="G47" s="246"/>
      <c r="H47" s="246"/>
      <c r="I47" s="246"/>
      <c r="J47" s="246"/>
      <c r="K47" s="246"/>
      <c r="L47" s="246"/>
      <c r="M47" s="246"/>
      <c r="N47" s="246"/>
    </row>
    <row r="48" spans="1:16" ht="12.75" x14ac:dyDescent="0.25">
      <c r="A48" s="250"/>
      <c r="B48" s="246"/>
      <c r="C48" s="246"/>
      <c r="D48" s="246"/>
      <c r="E48" s="246"/>
      <c r="F48" s="246"/>
      <c r="G48" s="310" t="s">
        <v>502</v>
      </c>
      <c r="H48" s="310"/>
      <c r="I48" s="310"/>
      <c r="J48" s="310"/>
      <c r="K48" s="310"/>
      <c r="L48" s="310"/>
      <c r="M48" s="311"/>
      <c r="N48" s="310"/>
    </row>
    <row r="49" spans="1:14" ht="13.5" customHeight="1" x14ac:dyDescent="0.25">
      <c r="A49" s="250"/>
      <c r="B49" s="246"/>
      <c r="C49" s="246"/>
      <c r="D49" s="246"/>
      <c r="E49" s="246"/>
      <c r="F49" s="246"/>
      <c r="G49" s="312"/>
      <c r="H49" s="313"/>
      <c r="I49" s="1117" t="s">
        <v>468</v>
      </c>
      <c r="J49" s="1119" t="s">
        <v>503</v>
      </c>
      <c r="K49" s="1120"/>
      <c r="L49" s="1120"/>
      <c r="M49" s="1120"/>
      <c r="N49" s="1121"/>
    </row>
    <row r="50" spans="1:14" ht="12.75" x14ac:dyDescent="0.25">
      <c r="A50" s="250"/>
      <c r="B50" s="246"/>
      <c r="C50" s="246"/>
      <c r="D50" s="246"/>
      <c r="E50" s="246"/>
      <c r="F50" s="246"/>
      <c r="G50" s="314"/>
      <c r="H50" s="315"/>
      <c r="I50" s="1118"/>
      <c r="J50" s="316" t="s">
        <v>504</v>
      </c>
      <c r="K50" s="317" t="s">
        <v>505</v>
      </c>
      <c r="L50" s="318" t="s">
        <v>506</v>
      </c>
      <c r="M50" s="319" t="s">
        <v>507</v>
      </c>
      <c r="N50" s="320" t="s">
        <v>508</v>
      </c>
    </row>
    <row r="51" spans="1:14" ht="12.75" x14ac:dyDescent="0.25">
      <c r="A51" s="250"/>
      <c r="B51" s="246"/>
      <c r="C51" s="246"/>
      <c r="D51" s="246"/>
      <c r="E51" s="246"/>
      <c r="F51" s="246"/>
      <c r="G51" s="312" t="s">
        <v>509</v>
      </c>
      <c r="H51" s="313"/>
      <c r="I51" s="321">
        <v>341937</v>
      </c>
      <c r="J51" s="322">
        <v>109140</v>
      </c>
      <c r="K51" s="323">
        <v>-1.2</v>
      </c>
      <c r="L51" s="324">
        <v>185018</v>
      </c>
      <c r="M51" s="325">
        <v>-9.1</v>
      </c>
      <c r="N51" s="326">
        <v>7.9</v>
      </c>
    </row>
    <row r="52" spans="1:14" ht="12.75" x14ac:dyDescent="0.25">
      <c r="A52" s="250"/>
      <c r="B52" s="246"/>
      <c r="C52" s="246"/>
      <c r="D52" s="246"/>
      <c r="E52" s="246"/>
      <c r="F52" s="246"/>
      <c r="G52" s="327"/>
      <c r="H52" s="328" t="s">
        <v>510</v>
      </c>
      <c r="I52" s="329">
        <v>256347</v>
      </c>
      <c r="J52" s="330">
        <v>81822</v>
      </c>
      <c r="K52" s="331">
        <v>0.5</v>
      </c>
      <c r="L52" s="332">
        <v>95064</v>
      </c>
      <c r="M52" s="333">
        <v>-21.5</v>
      </c>
      <c r="N52" s="334">
        <v>22</v>
      </c>
    </row>
    <row r="53" spans="1:14" ht="12.75" x14ac:dyDescent="0.25">
      <c r="A53" s="250"/>
      <c r="B53" s="246"/>
      <c r="C53" s="246"/>
      <c r="D53" s="246"/>
      <c r="E53" s="246"/>
      <c r="F53" s="246"/>
      <c r="G53" s="312" t="s">
        <v>511</v>
      </c>
      <c r="H53" s="313"/>
      <c r="I53" s="321">
        <v>846658</v>
      </c>
      <c r="J53" s="322">
        <v>275157</v>
      </c>
      <c r="K53" s="323">
        <v>152.1</v>
      </c>
      <c r="L53" s="324">
        <v>238802</v>
      </c>
      <c r="M53" s="325">
        <v>29.1</v>
      </c>
      <c r="N53" s="326">
        <v>123</v>
      </c>
    </row>
    <row r="54" spans="1:14" ht="12.75" x14ac:dyDescent="0.25">
      <c r="A54" s="250"/>
      <c r="B54" s="246"/>
      <c r="C54" s="246"/>
      <c r="D54" s="246"/>
      <c r="E54" s="246"/>
      <c r="F54" s="246"/>
      <c r="G54" s="327"/>
      <c r="H54" s="328" t="s">
        <v>510</v>
      </c>
      <c r="I54" s="329">
        <v>440463</v>
      </c>
      <c r="J54" s="330">
        <v>143147</v>
      </c>
      <c r="K54" s="331">
        <v>74.900000000000006</v>
      </c>
      <c r="L54" s="332">
        <v>128562</v>
      </c>
      <c r="M54" s="333">
        <v>35.200000000000003</v>
      </c>
      <c r="N54" s="334">
        <v>39.700000000000003</v>
      </c>
    </row>
    <row r="55" spans="1:14" ht="12.75" x14ac:dyDescent="0.25">
      <c r="A55" s="250"/>
      <c r="B55" s="246"/>
      <c r="C55" s="246"/>
      <c r="D55" s="246"/>
      <c r="E55" s="246"/>
      <c r="F55" s="246"/>
      <c r="G55" s="312" t="s">
        <v>512</v>
      </c>
      <c r="H55" s="313"/>
      <c r="I55" s="321">
        <v>1675074</v>
      </c>
      <c r="J55" s="322">
        <v>563429</v>
      </c>
      <c r="K55" s="323">
        <v>104.8</v>
      </c>
      <c r="L55" s="324">
        <v>288550</v>
      </c>
      <c r="M55" s="325">
        <v>20.8</v>
      </c>
      <c r="N55" s="326">
        <v>84</v>
      </c>
    </row>
    <row r="56" spans="1:14" ht="12.75" x14ac:dyDescent="0.25">
      <c r="A56" s="250"/>
      <c r="B56" s="246"/>
      <c r="C56" s="246"/>
      <c r="D56" s="246"/>
      <c r="E56" s="246"/>
      <c r="F56" s="246"/>
      <c r="G56" s="327"/>
      <c r="H56" s="328" t="s">
        <v>510</v>
      </c>
      <c r="I56" s="329">
        <v>453419</v>
      </c>
      <c r="J56" s="330">
        <v>152512</v>
      </c>
      <c r="K56" s="331">
        <v>6.5</v>
      </c>
      <c r="L56" s="332">
        <v>141525</v>
      </c>
      <c r="M56" s="333">
        <v>10.1</v>
      </c>
      <c r="N56" s="334">
        <v>-3.6</v>
      </c>
    </row>
    <row r="57" spans="1:14" ht="12.75" x14ac:dyDescent="0.25">
      <c r="A57" s="250"/>
      <c r="B57" s="246"/>
      <c r="C57" s="246"/>
      <c r="D57" s="246"/>
      <c r="E57" s="246"/>
      <c r="F57" s="246"/>
      <c r="G57" s="312" t="s">
        <v>513</v>
      </c>
      <c r="H57" s="313"/>
      <c r="I57" s="321">
        <v>623723</v>
      </c>
      <c r="J57" s="322">
        <v>212875</v>
      </c>
      <c r="K57" s="323">
        <v>-62.2</v>
      </c>
      <c r="L57" s="324">
        <v>287914</v>
      </c>
      <c r="M57" s="325">
        <v>-0.2</v>
      </c>
      <c r="N57" s="326">
        <v>-62</v>
      </c>
    </row>
    <row r="58" spans="1:14" ht="12.75" x14ac:dyDescent="0.25">
      <c r="A58" s="250"/>
      <c r="B58" s="246"/>
      <c r="C58" s="246"/>
      <c r="D58" s="246"/>
      <c r="E58" s="246"/>
      <c r="F58" s="246"/>
      <c r="G58" s="327"/>
      <c r="H58" s="328" t="s">
        <v>510</v>
      </c>
      <c r="I58" s="329">
        <v>580934</v>
      </c>
      <c r="J58" s="330">
        <v>198271</v>
      </c>
      <c r="K58" s="331">
        <v>30</v>
      </c>
      <c r="L58" s="332">
        <v>146531</v>
      </c>
      <c r="M58" s="333">
        <v>3.5</v>
      </c>
      <c r="N58" s="334">
        <v>26.5</v>
      </c>
    </row>
    <row r="59" spans="1:14" ht="12.75" x14ac:dyDescent="0.25">
      <c r="A59" s="250"/>
      <c r="B59" s="246"/>
      <c r="C59" s="246"/>
      <c r="D59" s="246"/>
      <c r="E59" s="246"/>
      <c r="F59" s="246"/>
      <c r="G59" s="312" t="s">
        <v>514</v>
      </c>
      <c r="H59" s="313"/>
      <c r="I59" s="321">
        <v>477784</v>
      </c>
      <c r="J59" s="322">
        <v>167467</v>
      </c>
      <c r="K59" s="323">
        <v>-21.3</v>
      </c>
      <c r="L59" s="324">
        <v>310300</v>
      </c>
      <c r="M59" s="325">
        <v>7.8</v>
      </c>
      <c r="N59" s="326">
        <v>-29.1</v>
      </c>
    </row>
    <row r="60" spans="1:14" ht="12.75" x14ac:dyDescent="0.25">
      <c r="A60" s="250"/>
      <c r="B60" s="246"/>
      <c r="C60" s="246"/>
      <c r="D60" s="246"/>
      <c r="E60" s="246"/>
      <c r="F60" s="246"/>
      <c r="G60" s="327"/>
      <c r="H60" s="328" t="s">
        <v>510</v>
      </c>
      <c r="I60" s="335">
        <v>267641</v>
      </c>
      <c r="J60" s="330">
        <v>93810</v>
      </c>
      <c r="K60" s="331">
        <v>-52.7</v>
      </c>
      <c r="L60" s="332">
        <v>157576</v>
      </c>
      <c r="M60" s="333">
        <v>7.5</v>
      </c>
      <c r="N60" s="334">
        <v>-60.2</v>
      </c>
    </row>
    <row r="61" spans="1:14" ht="12.75" x14ac:dyDescent="0.25">
      <c r="A61" s="250"/>
      <c r="B61" s="246"/>
      <c r="C61" s="246"/>
      <c r="D61" s="246"/>
      <c r="E61" s="246"/>
      <c r="F61" s="246"/>
      <c r="G61" s="312" t="s">
        <v>515</v>
      </c>
      <c r="H61" s="336"/>
      <c r="I61" s="337">
        <v>793035</v>
      </c>
      <c r="J61" s="338">
        <v>265614</v>
      </c>
      <c r="K61" s="339">
        <v>34.4</v>
      </c>
      <c r="L61" s="340">
        <v>262117</v>
      </c>
      <c r="M61" s="341">
        <v>9.6999999999999993</v>
      </c>
      <c r="N61" s="326">
        <v>24.7</v>
      </c>
    </row>
    <row r="62" spans="1:14" ht="12.75" x14ac:dyDescent="0.25">
      <c r="A62" s="250"/>
      <c r="B62" s="246"/>
      <c r="C62" s="246"/>
      <c r="D62" s="246"/>
      <c r="E62" s="246"/>
      <c r="F62" s="246"/>
      <c r="G62" s="327"/>
      <c r="H62" s="328" t="s">
        <v>510</v>
      </c>
      <c r="I62" s="329">
        <v>399761</v>
      </c>
      <c r="J62" s="330">
        <v>133912</v>
      </c>
      <c r="K62" s="331">
        <v>11.8</v>
      </c>
      <c r="L62" s="332">
        <v>133852</v>
      </c>
      <c r="M62" s="333">
        <v>7</v>
      </c>
      <c r="N62" s="334">
        <v>4.8</v>
      </c>
    </row>
    <row r="63" spans="1:14" ht="12.75" x14ac:dyDescent="0.25">
      <c r="A63" s="250"/>
      <c r="B63" s="246"/>
      <c r="C63" s="246"/>
      <c r="D63" s="246"/>
      <c r="E63" s="246"/>
      <c r="F63" s="246"/>
      <c r="G63" s="246"/>
      <c r="H63" s="246"/>
      <c r="I63" s="246"/>
      <c r="J63" s="246"/>
      <c r="K63" s="246"/>
      <c r="L63" s="246"/>
      <c r="M63" s="246"/>
      <c r="N63" s="246"/>
    </row>
    <row r="64" spans="1:14" ht="12.75" x14ac:dyDescent="0.25">
      <c r="A64" s="250"/>
      <c r="B64" s="246"/>
      <c r="C64" s="246"/>
      <c r="D64" s="246"/>
      <c r="E64" s="246"/>
      <c r="F64" s="246"/>
      <c r="G64" s="246"/>
      <c r="H64" s="246"/>
      <c r="I64" s="246"/>
      <c r="J64" s="246"/>
      <c r="K64" s="246"/>
      <c r="L64" s="246"/>
      <c r="M64" s="246"/>
      <c r="N64" s="246"/>
    </row>
    <row r="65" spans="1:16" ht="12.75" x14ac:dyDescent="0.25">
      <c r="A65" s="250"/>
      <c r="B65" s="246"/>
      <c r="C65" s="246"/>
      <c r="D65" s="246"/>
      <c r="E65" s="246"/>
      <c r="F65" s="246"/>
      <c r="G65" s="246"/>
      <c r="H65" s="246"/>
      <c r="I65" s="246"/>
      <c r="J65" s="246"/>
      <c r="K65" s="246"/>
      <c r="L65" s="246"/>
      <c r="M65" s="246"/>
      <c r="N65" s="246"/>
    </row>
    <row r="66" spans="1:16" ht="12.75" x14ac:dyDescent="0.25">
      <c r="A66" s="342"/>
      <c r="B66" s="308"/>
      <c r="C66" s="308"/>
      <c r="D66" s="308"/>
      <c r="E66" s="308"/>
      <c r="F66" s="308"/>
      <c r="G66" s="308"/>
      <c r="H66" s="308"/>
      <c r="I66" s="308"/>
      <c r="J66" s="308"/>
      <c r="K66" s="308"/>
      <c r="L66" s="308"/>
      <c r="M66" s="308"/>
      <c r="N66" s="308"/>
      <c r="O66" s="343"/>
    </row>
    <row r="67" spans="1:16" ht="13.5" hidden="1" customHeight="1" x14ac:dyDescent="0.25">
      <c r="G67" s="246"/>
      <c r="H67" s="246"/>
      <c r="I67" s="246"/>
      <c r="J67" s="246"/>
      <c r="K67" s="246"/>
      <c r="L67" s="246"/>
      <c r="M67" s="246"/>
      <c r="N67" s="246"/>
      <c r="O67" s="246"/>
      <c r="P67" s="246"/>
    </row>
    <row r="68" spans="1:16" ht="13.5" hidden="1" customHeight="1" x14ac:dyDescent="0.25">
      <c r="G68" s="246"/>
      <c r="H68" s="246"/>
      <c r="I68" s="246"/>
      <c r="J68" s="246"/>
      <c r="K68" s="246"/>
      <c r="L68" s="246"/>
      <c r="M68" s="246"/>
      <c r="N68" s="246"/>
    </row>
    <row r="69" spans="1:16" ht="13.5" hidden="1" customHeight="1" x14ac:dyDescent="0.25">
      <c r="G69" s="246"/>
      <c r="H69" s="246"/>
      <c r="I69" s="246"/>
      <c r="J69" s="246"/>
      <c r="K69" s="246"/>
      <c r="L69" s="246"/>
      <c r="M69" s="246"/>
      <c r="N69" s="246"/>
    </row>
    <row r="70" spans="1:16" ht="12.75" hidden="1" x14ac:dyDescent="0.25">
      <c r="G70" s="246"/>
      <c r="H70" s="246"/>
      <c r="I70" s="246"/>
      <c r="J70" s="246"/>
      <c r="K70" s="246"/>
      <c r="L70" s="246"/>
      <c r="M70" s="246"/>
      <c r="N70" s="246"/>
    </row>
    <row r="71" spans="1:16" ht="12.75" hidden="1" x14ac:dyDescent="0.25">
      <c r="G71" s="246"/>
      <c r="H71" s="246"/>
      <c r="I71" s="246"/>
      <c r="J71" s="246"/>
      <c r="K71" s="246"/>
      <c r="L71" s="246"/>
      <c r="M71" s="246"/>
      <c r="N71" s="246"/>
    </row>
    <row r="72" spans="1:16" ht="12.75" hidden="1" x14ac:dyDescent="0.25">
      <c r="G72" s="246"/>
      <c r="H72" s="246"/>
      <c r="I72" s="246"/>
      <c r="J72" s="246"/>
      <c r="K72" s="246"/>
      <c r="L72" s="246"/>
      <c r="M72" s="246"/>
      <c r="N72" s="246"/>
    </row>
    <row r="73" spans="1:16" ht="12.75" hidden="1" x14ac:dyDescent="0.25">
      <c r="G73" s="246"/>
      <c r="H73" s="246"/>
      <c r="I73" s="246"/>
      <c r="J73" s="246"/>
      <c r="K73" s="246"/>
      <c r="L73" s="246"/>
      <c r="M73" s="246"/>
      <c r="N73" s="246"/>
    </row>
    <row r="74" spans="1:16" ht="12.75" hidden="1" x14ac:dyDescent="0.2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25"/>
  <cols>
    <col min="1" max="1" width="9.1328125" style="244" customWidth="1"/>
    <col min="2" max="16" width="9" style="244" customWidth="1"/>
    <col min="17" max="17" width="9.1328125" style="244" customWidth="1"/>
    <col min="18" max="18" width="9.1328125" style="244" bestFit="1" customWidth="1"/>
    <col min="19" max="34" width="9" style="244" customWidth="1"/>
    <col min="35" max="16384" width="9" style="243" hidden="1"/>
  </cols>
  <sheetData>
    <row r="1" spans="2:34" ht="13.5" customHeight="1"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2.75" x14ac:dyDescent="0.25">
      <c r="B2" s="243"/>
      <c r="T2" s="243"/>
    </row>
    <row r="3" spans="2: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2.75" x14ac:dyDescent="0.25"/>
    <row r="5" spans="2:34" ht="12.75" x14ac:dyDescent="0.25"/>
    <row r="6" spans="2:34" ht="12.75" x14ac:dyDescent="0.25"/>
    <row r="7" spans="2:34" ht="12.75" x14ac:dyDescent="0.25"/>
    <row r="8" spans="2:34" ht="12.75" x14ac:dyDescent="0.25"/>
    <row r="9" spans="2:34" ht="12.75" x14ac:dyDescent="0.25">
      <c r="AH9" s="243"/>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34:34" ht="12.75" x14ac:dyDescent="0.25">
      <c r="AH17" s="243"/>
    </row>
    <row r="18" spans="34:34" ht="12.75" x14ac:dyDescent="0.25"/>
    <row r="19" spans="34:34" ht="12.75" x14ac:dyDescent="0.25"/>
    <row r="20" spans="34:34" ht="12.75" x14ac:dyDescent="0.25">
      <c r="AH20" s="243"/>
    </row>
    <row r="21" spans="34:34" ht="12.75" x14ac:dyDescent="0.25">
      <c r="AH21" s="243"/>
    </row>
    <row r="22" spans="34:34" ht="12.75" x14ac:dyDescent="0.25"/>
    <row r="23" spans="34:34" ht="12.75" x14ac:dyDescent="0.25"/>
    <row r="24" spans="34:34" ht="12.75" x14ac:dyDescent="0.25"/>
    <row r="25" spans="34:34" ht="12.75" x14ac:dyDescent="0.25"/>
    <row r="26" spans="34:34" ht="12.75" x14ac:dyDescent="0.25"/>
    <row r="27" spans="34:34" ht="12.75" x14ac:dyDescent="0.25"/>
    <row r="28" spans="34:34" ht="12.75" x14ac:dyDescent="0.25">
      <c r="AH28" s="243"/>
    </row>
    <row r="29" spans="34:34" ht="12.75" x14ac:dyDescent="0.25"/>
    <row r="30" spans="34:34" ht="12.75" x14ac:dyDescent="0.25"/>
    <row r="31" spans="34:34" ht="12.75" x14ac:dyDescent="0.25"/>
    <row r="32" spans="34:34" ht="12.75" x14ac:dyDescent="0.25"/>
    <row r="33" spans="2:34" ht="12.75" x14ac:dyDescent="0.25">
      <c r="B33" s="243"/>
      <c r="G33" s="243"/>
      <c r="I33" s="243"/>
    </row>
    <row r="34" spans="2:34" ht="12.75" x14ac:dyDescent="0.25">
      <c r="C34" s="243"/>
      <c r="P34" s="243"/>
      <c r="R34" s="243"/>
      <c r="U34" s="243"/>
    </row>
    <row r="35" spans="2:34" ht="12.75" x14ac:dyDescent="0.25">
      <c r="D35" s="243"/>
      <c r="E35" s="243"/>
      <c r="T35" s="243"/>
      <c r="W35" s="243"/>
      <c r="AC35" s="243"/>
      <c r="AD35" s="243"/>
      <c r="AE35" s="243"/>
      <c r="AF35" s="243"/>
      <c r="AG35" s="243"/>
      <c r="AH35" s="243"/>
    </row>
    <row r="36" spans="2:34" ht="12.75" x14ac:dyDescent="0.2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U40" s="243"/>
    </row>
    <row r="41" spans="2:34" ht="12.75" x14ac:dyDescent="0.25">
      <c r="R41" s="243"/>
    </row>
    <row r="42" spans="2:34" ht="12.75" x14ac:dyDescent="0.25">
      <c r="T42" s="243"/>
      <c r="W42" s="243"/>
    </row>
    <row r="43" spans="2:34" ht="12.75" x14ac:dyDescent="0.25">
      <c r="Q43" s="243"/>
      <c r="S43" s="243"/>
      <c r="V43" s="243"/>
      <c r="X43" s="243"/>
      <c r="Y43" s="243"/>
      <c r="Z43" s="243"/>
      <c r="AA43" s="243"/>
      <c r="AB43" s="243"/>
      <c r="AC43" s="243"/>
      <c r="AD43" s="243"/>
      <c r="AE43" s="243"/>
      <c r="AF43" s="243"/>
      <c r="AG43" s="243"/>
      <c r="AH43" s="243"/>
    </row>
    <row r="44" spans="2:34" ht="12.75" x14ac:dyDescent="0.25">
      <c r="AH44" s="243"/>
    </row>
    <row r="45" spans="2:34" ht="12.75" x14ac:dyDescent="0.25"/>
    <row r="46" spans="2:34" ht="12.75" x14ac:dyDescent="0.25"/>
    <row r="47" spans="2:34" ht="12.75" x14ac:dyDescent="0.25"/>
    <row r="48" spans="2:34" ht="12.75" x14ac:dyDescent="0.25">
      <c r="AG48" s="243"/>
      <c r="AH48" s="243"/>
    </row>
    <row r="49" spans="29:34" ht="12.75" x14ac:dyDescent="0.25">
      <c r="AH49" s="243"/>
    </row>
    <row r="50" spans="29:34" ht="12.75" x14ac:dyDescent="0.25">
      <c r="AH50" s="243"/>
    </row>
    <row r="51" spans="29:34" ht="12.75" x14ac:dyDescent="0.25">
      <c r="AC51" s="243"/>
      <c r="AD51" s="243"/>
      <c r="AE51" s="243"/>
      <c r="AF51" s="243"/>
      <c r="AG51" s="243"/>
      <c r="AH51" s="243"/>
    </row>
    <row r="52" spans="29:34" ht="12.75" x14ac:dyDescent="0.25"/>
    <row r="53" spans="29:34" ht="12.75" x14ac:dyDescent="0.25"/>
    <row r="54" spans="29:34" ht="12.75" x14ac:dyDescent="0.25">
      <c r="AH54" s="243"/>
    </row>
    <row r="55" spans="29:34" ht="12.75" x14ac:dyDescent="0.25"/>
    <row r="56" spans="29:34" ht="12.75" x14ac:dyDescent="0.25"/>
    <row r="57" spans="29:34" ht="12.75" x14ac:dyDescent="0.25"/>
    <row r="58" spans="29:34" ht="12.75" x14ac:dyDescent="0.25">
      <c r="AH58" s="243"/>
    </row>
    <row r="59" spans="29:34" ht="12.75" x14ac:dyDescent="0.25"/>
    <row r="60" spans="29:34" ht="12.75" x14ac:dyDescent="0.25"/>
    <row r="61" spans="29:34" ht="12.75" x14ac:dyDescent="0.25"/>
    <row r="62" spans="29:34" ht="12.75" x14ac:dyDescent="0.25"/>
    <row r="63" spans="29:34" ht="12.75" x14ac:dyDescent="0.25">
      <c r="AH63" s="243"/>
    </row>
    <row r="64" spans="29:34" ht="12.75" x14ac:dyDescent="0.25">
      <c r="AG64" s="243"/>
      <c r="AH64" s="243"/>
    </row>
    <row r="65" spans="32:34" ht="12.75" x14ac:dyDescent="0.25"/>
    <row r="66" spans="32:34" ht="12.75" x14ac:dyDescent="0.25"/>
    <row r="67" spans="32:34" ht="12.75" x14ac:dyDescent="0.25"/>
    <row r="68" spans="32:34" ht="12.75" x14ac:dyDescent="0.25"/>
    <row r="69" spans="32:34" ht="12.75" x14ac:dyDescent="0.25">
      <c r="AF69" s="243"/>
      <c r="AG69" s="243"/>
      <c r="AH69" s="243"/>
    </row>
    <row r="70" spans="32:34" ht="12.75" x14ac:dyDescent="0.25"/>
    <row r="71" spans="32:34" ht="12.75" x14ac:dyDescent="0.25"/>
    <row r="72" spans="32:34" ht="12.75" x14ac:dyDescent="0.25"/>
    <row r="73" spans="32:34" ht="12.75" x14ac:dyDescent="0.25"/>
    <row r="74" spans="32:34" ht="12.75" x14ac:dyDescent="0.25"/>
    <row r="75" spans="32:34" ht="12.75" x14ac:dyDescent="0.25"/>
    <row r="76" spans="32:34" ht="12.75" x14ac:dyDescent="0.25"/>
    <row r="77" spans="32:34" ht="12.75" x14ac:dyDescent="0.25"/>
    <row r="78" spans="32:34" ht="12.75" x14ac:dyDescent="0.25"/>
    <row r="79" spans="32:34" ht="12.75" x14ac:dyDescent="0.25"/>
    <row r="80" spans="32:34" ht="12.75" x14ac:dyDescent="0.25"/>
    <row r="81" spans="25:34" ht="12.75" x14ac:dyDescent="0.25"/>
    <row r="82" spans="25:34" ht="12.75" x14ac:dyDescent="0.25">
      <c r="Y82" s="243"/>
    </row>
    <row r="83" spans="25:34" ht="12.75" x14ac:dyDescent="0.25">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34" ht="13.5" customHeight="1" x14ac:dyDescent="0.25"/>
    <row r="114" spans="34:34" ht="13.5" customHeight="1" x14ac:dyDescent="0.25"/>
    <row r="115" spans="34:34" ht="13.5" customHeight="1" x14ac:dyDescent="0.25"/>
    <row r="116" spans="34:34" ht="13.5" customHeight="1" x14ac:dyDescent="0.25">
      <c r="AH116" s="243"/>
    </row>
    <row r="117" spans="34:34" ht="13.5" hidden="1" customHeight="1" x14ac:dyDescent="0.25"/>
    <row r="118" spans="34:34" ht="13.5" hidden="1" customHeight="1" x14ac:dyDescent="0.25"/>
    <row r="119" spans="34:34" ht="13.5" hidden="1" customHeight="1" x14ac:dyDescent="0.25"/>
    <row r="120" spans="34:34" ht="13.5" hidden="1" customHeight="1" x14ac:dyDescent="0.25"/>
    <row r="121" spans="34:34" ht="13.5" hidden="1" customHeight="1" x14ac:dyDescent="0.25">
      <c r="AH121" s="243"/>
    </row>
    <row r="122" spans="34:34" ht="13.5" hidden="1" customHeight="1" x14ac:dyDescent="0.25"/>
    <row r="123" spans="34:34" ht="13.5" hidden="1" customHeight="1" x14ac:dyDescent="0.25"/>
    <row r="124" spans="34:34" ht="13.5" hidden="1" customHeight="1" x14ac:dyDescent="0.25"/>
    <row r="125" spans="34:34" ht="13.5" hidden="1" customHeight="1" x14ac:dyDescent="0.25"/>
    <row r="126" spans="34:34" ht="13.5" hidden="1" customHeight="1" x14ac:dyDescent="0.25"/>
    <row r="127" spans="34:34" ht="13.5" hidden="1" customHeight="1" x14ac:dyDescent="0.25"/>
    <row r="128" spans="34:34"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5"/>
  <cols>
    <col min="1" max="1" width="9.1328125" style="244" customWidth="1"/>
    <col min="2" max="16" width="9" style="244" customWidth="1"/>
    <col min="17" max="17" width="9.1328125" style="244" customWidth="1"/>
    <col min="18" max="18" width="9.1328125" style="244" bestFit="1" customWidth="1"/>
    <col min="19" max="34" width="9" style="244" customWidth="1"/>
    <col min="35" max="16384" width="9" style="243" hidden="1"/>
  </cols>
  <sheetData>
    <row r="1" spans="1:34" ht="13.5" customHeight="1" x14ac:dyDescent="0.2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2.75" x14ac:dyDescent="0.25">
      <c r="B2" s="243"/>
      <c r="T2" s="243"/>
    </row>
    <row r="3" spans="1: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2.75" x14ac:dyDescent="0.25"/>
    <row r="5" spans="1:34" ht="12.75" x14ac:dyDescent="0.25"/>
    <row r="6" spans="1:34" ht="12.75" x14ac:dyDescent="0.25"/>
    <row r="7" spans="1:34" ht="12.75" x14ac:dyDescent="0.25"/>
    <row r="8" spans="1:34" ht="12.75" x14ac:dyDescent="0.25"/>
    <row r="9" spans="1:34" ht="12.75" x14ac:dyDescent="0.25">
      <c r="AH9" s="243"/>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34:34" ht="12.75" x14ac:dyDescent="0.25">
      <c r="AH17" s="243"/>
    </row>
    <row r="18" spans="34:34" ht="12.75" x14ac:dyDescent="0.25"/>
    <row r="19" spans="34:34" ht="12.75" x14ac:dyDescent="0.25"/>
    <row r="20" spans="34:34" ht="12.75" x14ac:dyDescent="0.25">
      <c r="AH20" s="243"/>
    </row>
    <row r="21" spans="34:34" ht="12.75" x14ac:dyDescent="0.25">
      <c r="AH21" s="243"/>
    </row>
    <row r="22" spans="34:34" ht="12.75" x14ac:dyDescent="0.25"/>
    <row r="23" spans="34:34" ht="12.75" x14ac:dyDescent="0.25"/>
    <row r="24" spans="34:34" ht="12.75" x14ac:dyDescent="0.25"/>
    <row r="25" spans="34:34" ht="12.75" x14ac:dyDescent="0.25"/>
    <row r="26" spans="34:34" ht="12.75" x14ac:dyDescent="0.25"/>
    <row r="27" spans="34:34" ht="12.75" x14ac:dyDescent="0.25"/>
    <row r="28" spans="34:34" ht="12.75" x14ac:dyDescent="0.25">
      <c r="AH28" s="243"/>
    </row>
    <row r="29" spans="34:34" ht="12.75" x14ac:dyDescent="0.25"/>
    <row r="30" spans="34:34" ht="12.75" x14ac:dyDescent="0.25"/>
    <row r="31" spans="34:34" ht="12.75" x14ac:dyDescent="0.25"/>
    <row r="32" spans="34:34" ht="12.75" x14ac:dyDescent="0.25"/>
    <row r="33" spans="2:34" ht="12.75" x14ac:dyDescent="0.25">
      <c r="B33" s="243"/>
      <c r="G33" s="243"/>
      <c r="I33" s="243"/>
    </row>
    <row r="34" spans="2:34" ht="12.75" x14ac:dyDescent="0.25">
      <c r="C34" s="243"/>
      <c r="P34" s="243"/>
      <c r="R34" s="243"/>
      <c r="U34" s="243"/>
    </row>
    <row r="35" spans="2:34" ht="12.75" x14ac:dyDescent="0.25">
      <c r="D35" s="243"/>
      <c r="E35" s="243"/>
      <c r="T35" s="243"/>
      <c r="W35" s="243"/>
      <c r="AC35" s="243"/>
      <c r="AD35" s="243"/>
      <c r="AE35" s="243"/>
      <c r="AF35" s="243"/>
      <c r="AG35" s="243"/>
      <c r="AH35" s="243"/>
    </row>
    <row r="36" spans="2:34" ht="12.75" x14ac:dyDescent="0.2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U40" s="243"/>
    </row>
    <row r="41" spans="2:34" ht="12.75" x14ac:dyDescent="0.25">
      <c r="R41" s="243"/>
    </row>
    <row r="42" spans="2:34" ht="12.75" x14ac:dyDescent="0.25">
      <c r="T42" s="243"/>
      <c r="W42" s="243"/>
    </row>
    <row r="43" spans="2:34" ht="12.75" x14ac:dyDescent="0.25">
      <c r="Q43" s="243"/>
      <c r="S43" s="243"/>
      <c r="V43" s="243"/>
      <c r="X43" s="243"/>
      <c r="Y43" s="243"/>
      <c r="Z43" s="243"/>
      <c r="AA43" s="243"/>
      <c r="AB43" s="243"/>
      <c r="AC43" s="243"/>
      <c r="AD43" s="243"/>
      <c r="AE43" s="243"/>
      <c r="AF43" s="243"/>
      <c r="AG43" s="243"/>
      <c r="AH43" s="243"/>
    </row>
    <row r="44" spans="2:34" ht="12.75" x14ac:dyDescent="0.25">
      <c r="AH44" s="243"/>
    </row>
    <row r="45" spans="2:34" ht="12.75" x14ac:dyDescent="0.25"/>
    <row r="46" spans="2:34" ht="12.75" x14ac:dyDescent="0.25"/>
    <row r="47" spans="2:34" ht="12.75" x14ac:dyDescent="0.25"/>
    <row r="48" spans="2:34" ht="12.75" x14ac:dyDescent="0.25">
      <c r="AG48" s="243"/>
      <c r="AH48" s="243"/>
    </row>
    <row r="49" spans="29:34" ht="12.75" x14ac:dyDescent="0.25">
      <c r="AH49" s="243"/>
    </row>
    <row r="50" spans="29:34" ht="12.75" x14ac:dyDescent="0.25">
      <c r="AH50" s="243"/>
    </row>
    <row r="51" spans="29:34" ht="12.75" x14ac:dyDescent="0.25">
      <c r="AC51" s="243"/>
      <c r="AD51" s="243"/>
      <c r="AE51" s="243"/>
      <c r="AF51" s="243"/>
      <c r="AG51" s="243"/>
      <c r="AH51" s="243"/>
    </row>
    <row r="52" spans="29:34" ht="12.75" x14ac:dyDescent="0.25"/>
    <row r="53" spans="29:34" ht="12.75" x14ac:dyDescent="0.25"/>
    <row r="54" spans="29:34" ht="12.75" x14ac:dyDescent="0.25">
      <c r="AH54" s="243"/>
    </row>
    <row r="55" spans="29:34" ht="12.75" x14ac:dyDescent="0.25"/>
    <row r="56" spans="29:34" ht="12.75" x14ac:dyDescent="0.25"/>
    <row r="57" spans="29:34" ht="12.75" x14ac:dyDescent="0.25"/>
    <row r="58" spans="29:34" ht="12.75" x14ac:dyDescent="0.25">
      <c r="AH58" s="243"/>
    </row>
    <row r="59" spans="29:34" ht="12.75" x14ac:dyDescent="0.25"/>
    <row r="60" spans="29:34" ht="12.75" x14ac:dyDescent="0.25"/>
    <row r="61" spans="29:34" ht="12.75" x14ac:dyDescent="0.25"/>
    <row r="62" spans="29:34" ht="12.75" x14ac:dyDescent="0.25"/>
    <row r="63" spans="29:34" ht="12.75" x14ac:dyDescent="0.25">
      <c r="AH63" s="243"/>
    </row>
    <row r="64" spans="29:34" ht="12.75" x14ac:dyDescent="0.25">
      <c r="AG64" s="243"/>
      <c r="AH64" s="243"/>
    </row>
    <row r="65" spans="32:34" ht="12.75" x14ac:dyDescent="0.25"/>
    <row r="66" spans="32:34" ht="12.75" x14ac:dyDescent="0.25"/>
    <row r="67" spans="32:34" ht="12.75" x14ac:dyDescent="0.25"/>
    <row r="68" spans="32:34" ht="12.75" x14ac:dyDescent="0.25"/>
    <row r="69" spans="32:34" ht="12.75" x14ac:dyDescent="0.25">
      <c r="AF69" s="243"/>
      <c r="AG69" s="243"/>
      <c r="AH69" s="243"/>
    </row>
    <row r="70" spans="32:34" ht="12.75" x14ac:dyDescent="0.25"/>
    <row r="71" spans="32:34" ht="12.75" x14ac:dyDescent="0.25"/>
    <row r="72" spans="32:34" ht="12.75" x14ac:dyDescent="0.25"/>
    <row r="73" spans="32:34" ht="12.75" x14ac:dyDescent="0.25"/>
    <row r="74" spans="32:34" ht="12.75" x14ac:dyDescent="0.25"/>
    <row r="75" spans="32:34" ht="12.75" x14ac:dyDescent="0.25"/>
    <row r="76" spans="32:34" ht="12.75" x14ac:dyDescent="0.25"/>
    <row r="77" spans="32:34" ht="12.75" x14ac:dyDescent="0.25"/>
    <row r="78" spans="32:34" ht="12.75" x14ac:dyDescent="0.25"/>
    <row r="79" spans="32:34" ht="12.75" x14ac:dyDescent="0.25"/>
    <row r="80" spans="32:34" ht="12.75" x14ac:dyDescent="0.25"/>
    <row r="81" spans="25:34" ht="12.75" x14ac:dyDescent="0.25"/>
    <row r="82" spans="25:34" ht="12.75" x14ac:dyDescent="0.25">
      <c r="Y82" s="243"/>
    </row>
    <row r="83" spans="25:34" ht="12.75" x14ac:dyDescent="0.25">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34" ht="13.5" customHeight="1" x14ac:dyDescent="0.25"/>
    <row r="114" spans="34:34" ht="13.5" customHeight="1" x14ac:dyDescent="0.25"/>
    <row r="115" spans="34:34" ht="13.5" customHeight="1" x14ac:dyDescent="0.25"/>
    <row r="116" spans="34:34" ht="13.5" customHeight="1" x14ac:dyDescent="0.25">
      <c r="AH116" s="243"/>
    </row>
    <row r="117" spans="34:34" ht="13.5" hidden="1" customHeight="1" x14ac:dyDescent="0.25"/>
    <row r="118" spans="34:34" ht="13.5" hidden="1" customHeight="1" x14ac:dyDescent="0.25"/>
    <row r="119" spans="34:34" ht="13.5" hidden="1" customHeight="1" x14ac:dyDescent="0.25"/>
    <row r="120" spans="34:34" ht="13.5" hidden="1" customHeight="1" x14ac:dyDescent="0.25"/>
    <row r="121" spans="34:34" ht="13.5" hidden="1" customHeight="1" x14ac:dyDescent="0.25">
      <c r="AH121" s="243"/>
    </row>
    <row r="122" spans="34:34" ht="13.5" hidden="1" customHeight="1" x14ac:dyDescent="0.25"/>
    <row r="123" spans="34:34" ht="13.5" hidden="1" customHeight="1" x14ac:dyDescent="0.25"/>
    <row r="124" spans="34:34" ht="13.5" hidden="1" customHeight="1" x14ac:dyDescent="0.25"/>
    <row r="125" spans="34:34" ht="13.5" hidden="1" customHeight="1" x14ac:dyDescent="0.25"/>
    <row r="126" spans="34:34" ht="13.5" hidden="1" customHeight="1" x14ac:dyDescent="0.25"/>
    <row r="127" spans="34:34" ht="13.5" hidden="1" customHeight="1" x14ac:dyDescent="0.25"/>
    <row r="128" spans="34:34"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517</v>
      </c>
      <c r="G46" s="8" t="s">
        <v>518</v>
      </c>
      <c r="H46" s="8" t="s">
        <v>519</v>
      </c>
      <c r="I46" s="8" t="s">
        <v>520</v>
      </c>
      <c r="J46" s="9" t="s">
        <v>521</v>
      </c>
    </row>
    <row r="47" spans="2:10" ht="57.75" customHeight="1" x14ac:dyDescent="0.25">
      <c r="B47" s="10"/>
      <c r="C47" s="1142" t="s">
        <v>3</v>
      </c>
      <c r="D47" s="1142"/>
      <c r="E47" s="1143"/>
      <c r="F47" s="11">
        <v>58.9</v>
      </c>
      <c r="G47" s="12">
        <v>67.89</v>
      </c>
      <c r="H47" s="12">
        <v>62.14</v>
      </c>
      <c r="I47" s="12">
        <v>60.11</v>
      </c>
      <c r="J47" s="13">
        <v>61.36</v>
      </c>
    </row>
    <row r="48" spans="2:10" ht="57.75" customHeight="1" x14ac:dyDescent="0.25">
      <c r="B48" s="14"/>
      <c r="C48" s="1144" t="s">
        <v>4</v>
      </c>
      <c r="D48" s="1144"/>
      <c r="E48" s="1145"/>
      <c r="F48" s="15">
        <v>34.01</v>
      </c>
      <c r="G48" s="16">
        <v>18.77</v>
      </c>
      <c r="H48" s="16">
        <v>27.14</v>
      </c>
      <c r="I48" s="16">
        <v>27.42</v>
      </c>
      <c r="J48" s="17">
        <v>24.9</v>
      </c>
    </row>
    <row r="49" spans="2:10" ht="57.75" customHeight="1" thickBot="1" x14ac:dyDescent="0.3">
      <c r="B49" s="18"/>
      <c r="C49" s="1146" t="s">
        <v>5</v>
      </c>
      <c r="D49" s="1146"/>
      <c r="E49" s="1147"/>
      <c r="F49" s="19">
        <v>0.09</v>
      </c>
      <c r="G49" s="20" t="s">
        <v>522</v>
      </c>
      <c r="H49" s="20" t="s">
        <v>523</v>
      </c>
      <c r="I49" s="20">
        <v>1.27</v>
      </c>
      <c r="J49" s="21" t="s">
        <v>524</v>
      </c>
    </row>
    <row r="50" spans="2:10" ht="13.5" customHeight="1" x14ac:dyDescent="0.25"/>
    <row r="51" spans="2:10" ht="13.5" hidden="1" customHeight="1" x14ac:dyDescent="0.25"/>
    <row r="52" spans="2:10" ht="13.5" hidden="1" customHeight="1" x14ac:dyDescent="0.25"/>
    <row r="53" spans="2:10" ht="13.5" hidden="1" customHeight="1" x14ac:dyDescent="0.2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IPC005</cp:lastModifiedBy>
  <cp:lastPrinted>2018-02-15T08:06:42Z</cp:lastPrinted>
  <dcterms:created xsi:type="dcterms:W3CDTF">2018-01-24T05:48:31Z</dcterms:created>
  <dcterms:modified xsi:type="dcterms:W3CDTF">2018-03-08T01:40:48Z</dcterms:modified>
</cp:coreProperties>
</file>